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llian\Downloads\"/>
    </mc:Choice>
  </mc:AlternateContent>
  <xr:revisionPtr revIDLastSave="0" documentId="10_ncr:100000_{EF661144-CF2D-4D64-99F4-D652D4DF1151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All" sheetId="1" r:id="rId1"/>
    <sheet name="Filtered" sheetId="2" r:id="rId2"/>
  </sheets>
  <definedNames>
    <definedName name="_xlnm._FilterDatabase" localSheetId="1" hidden="1">Filtered!$B$5:$AF$365</definedName>
  </definedNames>
  <calcPr calcId="179017"/>
</workbook>
</file>

<file path=xl/calcChain.xml><?xml version="1.0" encoding="utf-8"?>
<calcChain xmlns="http://schemas.openxmlformats.org/spreadsheetml/2006/main">
  <c r="AE95" i="2" l="1"/>
  <c r="AD95" i="2"/>
  <c r="AC95" i="2"/>
  <c r="AE94" i="2"/>
  <c r="AD94" i="2"/>
  <c r="AC94" i="2"/>
  <c r="AE93" i="2"/>
  <c r="AD93" i="2"/>
  <c r="AC93" i="2"/>
  <c r="AF93" i="2" s="1"/>
  <c r="AE92" i="2"/>
  <c r="AD92" i="2"/>
  <c r="AC92" i="2"/>
  <c r="AE91" i="2"/>
  <c r="AD91" i="2"/>
  <c r="AC91" i="2"/>
  <c r="AE90" i="2"/>
  <c r="AD90" i="2"/>
  <c r="AC90" i="2"/>
  <c r="AE89" i="2"/>
  <c r="AD89" i="2"/>
  <c r="AC89" i="2"/>
  <c r="AF89" i="2" s="1"/>
  <c r="AE88" i="2"/>
  <c r="AD88" i="2"/>
  <c r="AC88" i="2"/>
  <c r="AE87" i="2"/>
  <c r="AD87" i="2"/>
  <c r="AC87" i="2"/>
  <c r="AE86" i="2"/>
  <c r="AD86" i="2"/>
  <c r="AC86" i="2"/>
  <c r="AE85" i="2"/>
  <c r="AD85" i="2"/>
  <c r="AC85" i="2"/>
  <c r="AF85" i="2" s="1"/>
  <c r="AE84" i="2"/>
  <c r="AD84" i="2"/>
  <c r="AC84" i="2"/>
  <c r="AF84" i="2" s="1"/>
  <c r="AE83" i="2"/>
  <c r="AD83" i="2"/>
  <c r="AC83" i="2"/>
  <c r="AE82" i="2"/>
  <c r="AD82" i="2"/>
  <c r="AC82" i="2"/>
  <c r="AE81" i="2"/>
  <c r="AD81" i="2"/>
  <c r="AC81" i="2"/>
  <c r="AE80" i="2"/>
  <c r="AD80" i="2"/>
  <c r="AC80" i="2"/>
  <c r="AF80" i="2" s="1"/>
  <c r="AE79" i="2"/>
  <c r="AD79" i="2"/>
  <c r="AC79" i="2"/>
  <c r="AE78" i="2"/>
  <c r="AD78" i="2"/>
  <c r="AC78" i="2"/>
  <c r="AE77" i="2"/>
  <c r="AD77" i="2"/>
  <c r="AC77" i="2"/>
  <c r="AE76" i="2"/>
  <c r="AD76" i="2"/>
  <c r="AC76" i="2"/>
  <c r="AF76" i="2" s="1"/>
  <c r="AE75" i="2"/>
  <c r="AD75" i="2"/>
  <c r="AC75" i="2"/>
  <c r="AE74" i="2"/>
  <c r="AD74" i="2"/>
  <c r="AC74" i="2"/>
  <c r="AE73" i="2"/>
  <c r="AD73" i="2"/>
  <c r="AC73" i="2"/>
  <c r="AE72" i="2"/>
  <c r="AD72" i="2"/>
  <c r="AC72" i="2"/>
  <c r="AF72" i="2" s="1"/>
  <c r="AE71" i="2"/>
  <c r="AD71" i="2"/>
  <c r="AC71" i="2"/>
  <c r="AE70" i="2"/>
  <c r="AD70" i="2"/>
  <c r="AC70" i="2"/>
  <c r="AE69" i="2"/>
  <c r="AD69" i="2"/>
  <c r="AC69" i="2"/>
  <c r="AE68" i="2"/>
  <c r="AD68" i="2"/>
  <c r="AC68" i="2"/>
  <c r="AF68" i="2" s="1"/>
  <c r="AE67" i="2"/>
  <c r="AD67" i="2"/>
  <c r="AC67" i="2"/>
  <c r="AE66" i="2"/>
  <c r="AD66" i="2"/>
  <c r="AC66" i="2"/>
  <c r="AE65" i="2"/>
  <c r="AD65" i="2"/>
  <c r="AC65" i="2"/>
  <c r="AE64" i="2"/>
  <c r="AD64" i="2"/>
  <c r="AC64" i="2"/>
  <c r="AF64" i="2" s="1"/>
  <c r="F63" i="2"/>
  <c r="AC63" i="2" s="1"/>
  <c r="AB62" i="2"/>
  <c r="Z62" i="2"/>
  <c r="X62" i="2"/>
  <c r="R62" i="2"/>
  <c r="H62" i="2"/>
  <c r="AB61" i="2"/>
  <c r="X61" i="2"/>
  <c r="R61" i="2"/>
  <c r="J61" i="2"/>
  <c r="H60" i="2"/>
  <c r="F60" i="2"/>
  <c r="AE59" i="2"/>
  <c r="J59" i="2"/>
  <c r="AC59" i="2" s="1"/>
  <c r="N58" i="2"/>
  <c r="AD58" i="2" s="1"/>
  <c r="AB57" i="2"/>
  <c r="R57" i="2"/>
  <c r="AE57" i="2" s="1"/>
  <c r="AB56" i="2"/>
  <c r="R56" i="2"/>
  <c r="H56" i="2"/>
  <c r="AD55" i="2"/>
  <c r="J55" i="2"/>
  <c r="H55" i="2"/>
  <c r="AE55" i="2" s="1"/>
  <c r="R54" i="2"/>
  <c r="P54" i="2"/>
  <c r="R53" i="2"/>
  <c r="J53" i="2"/>
  <c r="AE53" i="2" s="1"/>
  <c r="H52" i="2"/>
  <c r="F52" i="2"/>
  <c r="P51" i="2"/>
  <c r="AE51" i="2" s="1"/>
  <c r="P50" i="2"/>
  <c r="N50" i="2"/>
  <c r="J50" i="2"/>
  <c r="AC50" i="2" s="1"/>
  <c r="AB49" i="2"/>
  <c r="V49" i="2"/>
  <c r="J49" i="2"/>
  <c r="H49" i="2"/>
  <c r="R48" i="2"/>
  <c r="J48" i="2"/>
  <c r="H48" i="2"/>
  <c r="F48" i="2"/>
  <c r="X47" i="2"/>
  <c r="AC47" i="2" s="1"/>
  <c r="Z46" i="2"/>
  <c r="R46" i="2"/>
  <c r="P46" i="2"/>
  <c r="J46" i="2"/>
  <c r="AB45" i="2"/>
  <c r="Z45" i="2"/>
  <c r="V45" i="2"/>
  <c r="R45" i="2"/>
  <c r="J45" i="2"/>
  <c r="H45" i="2"/>
  <c r="AB44" i="2"/>
  <c r="J44" i="2"/>
  <c r="H44" i="2"/>
  <c r="Z43" i="2"/>
  <c r="P43" i="2"/>
  <c r="AD43" i="2" s="1"/>
  <c r="H42" i="2"/>
  <c r="AE42" i="2" s="1"/>
  <c r="H41" i="2"/>
  <c r="F41" i="2"/>
  <c r="AB40" i="2"/>
  <c r="Z40" i="2"/>
  <c r="X40" i="2"/>
  <c r="T40" i="2"/>
  <c r="R40" i="2"/>
  <c r="N40" i="2"/>
  <c r="R39" i="2"/>
  <c r="P39" i="2"/>
  <c r="AE38" i="2"/>
  <c r="V38" i="2"/>
  <c r="AD38" i="2" s="1"/>
  <c r="P37" i="2"/>
  <c r="H37" i="2"/>
  <c r="AE37" i="2" s="1"/>
  <c r="AB36" i="2"/>
  <c r="V36" i="2"/>
  <c r="R36" i="2"/>
  <c r="P36" i="2"/>
  <c r="J36" i="2"/>
  <c r="H36" i="2"/>
  <c r="AB35" i="2"/>
  <c r="Z35" i="2"/>
  <c r="X35" i="2"/>
  <c r="R35" i="2"/>
  <c r="P35" i="2"/>
  <c r="N35" i="2"/>
  <c r="L35" i="2"/>
  <c r="R34" i="2"/>
  <c r="J34" i="2"/>
  <c r="F33" i="2"/>
  <c r="AC33" i="2" s="1"/>
  <c r="AE32" i="2"/>
  <c r="AB32" i="2"/>
  <c r="AD32" i="2" s="1"/>
  <c r="R31" i="2"/>
  <c r="AE31" i="2" s="1"/>
  <c r="AE30" i="2"/>
  <c r="Z30" i="2"/>
  <c r="AC30" i="2" s="1"/>
  <c r="Z29" i="2"/>
  <c r="P29" i="2"/>
  <c r="J28" i="2"/>
  <c r="AE28" i="2" s="1"/>
  <c r="Z27" i="2"/>
  <c r="V27" i="2"/>
  <c r="P27" i="2"/>
  <c r="L27" i="2"/>
  <c r="H27" i="2"/>
  <c r="F27" i="2"/>
  <c r="R26" i="2"/>
  <c r="J26" i="2"/>
  <c r="H26" i="2"/>
  <c r="F26" i="2"/>
  <c r="H25" i="2"/>
  <c r="AD25" i="2" s="1"/>
  <c r="Z24" i="2"/>
  <c r="X24" i="2"/>
  <c r="P24" i="2"/>
  <c r="L24" i="2"/>
  <c r="J24" i="2"/>
  <c r="H24" i="2"/>
  <c r="F24" i="2"/>
  <c r="AE23" i="2"/>
  <c r="AB23" i="2"/>
  <c r="AD23" i="2" s="1"/>
  <c r="AB22" i="2"/>
  <c r="Z22" i="2"/>
  <c r="X22" i="2"/>
  <c r="R22" i="2"/>
  <c r="P22" i="2"/>
  <c r="N22" i="2"/>
  <c r="L22" i="2"/>
  <c r="H22" i="2"/>
  <c r="J21" i="2"/>
  <c r="AE21" i="2" s="1"/>
  <c r="Z20" i="2"/>
  <c r="R20" i="2"/>
  <c r="P20" i="2"/>
  <c r="J20" i="2"/>
  <c r="R19" i="2"/>
  <c r="P19" i="2"/>
  <c r="J19" i="2"/>
  <c r="F19" i="2"/>
  <c r="AB18" i="2"/>
  <c r="Z18" i="2"/>
  <c r="V18" i="2"/>
  <c r="R18" i="2"/>
  <c r="P18" i="2"/>
  <c r="N18" i="2"/>
  <c r="X17" i="2"/>
  <c r="V17" i="2"/>
  <c r="T17" i="2"/>
  <c r="L17" i="2"/>
  <c r="J17" i="2"/>
  <c r="J16" i="2"/>
  <c r="F16" i="2"/>
  <c r="AB15" i="2"/>
  <c r="Z15" i="2"/>
  <c r="R15" i="2"/>
  <c r="P15" i="2"/>
  <c r="F15" i="2"/>
  <c r="Z14" i="2"/>
  <c r="R14" i="2"/>
  <c r="P14" i="2"/>
  <c r="L14" i="2"/>
  <c r="H14" i="2"/>
  <c r="Z13" i="2"/>
  <c r="H13" i="2"/>
  <c r="AE13" i="2" s="1"/>
  <c r="H12" i="2"/>
  <c r="AC12" i="2" s="1"/>
  <c r="Z11" i="2"/>
  <c r="R11" i="2"/>
  <c r="L11" i="2"/>
  <c r="J11" i="2"/>
  <c r="H11" i="2"/>
  <c r="F11" i="2"/>
  <c r="Z10" i="2"/>
  <c r="J10" i="2"/>
  <c r="F10" i="2"/>
  <c r="Z9" i="2"/>
  <c r="V9" i="2"/>
  <c r="P9" i="2"/>
  <c r="AE9" i="2" s="1"/>
  <c r="Z8" i="2"/>
  <c r="H8" i="2"/>
  <c r="F8" i="2"/>
  <c r="Z7" i="2"/>
  <c r="X7" i="2"/>
  <c r="V7" i="2"/>
  <c r="R7" i="2"/>
  <c r="P7" i="2"/>
  <c r="H7" i="2"/>
  <c r="F7" i="2"/>
  <c r="Z6" i="2"/>
  <c r="T6" i="2"/>
  <c r="R6" i="2"/>
  <c r="L6" i="2"/>
  <c r="J6" i="2"/>
  <c r="H6" i="2"/>
  <c r="F6" i="2"/>
  <c r="AB5" i="2"/>
  <c r="Z5" i="2"/>
  <c r="X5" i="2"/>
  <c r="V5" i="2"/>
  <c r="T5" i="2"/>
  <c r="R5" i="2"/>
  <c r="P5" i="2"/>
  <c r="N5" i="2"/>
  <c r="L5" i="2"/>
  <c r="J5" i="2"/>
  <c r="H5" i="2"/>
  <c r="F5" i="2"/>
  <c r="AE23" i="1"/>
  <c r="AE32" i="1"/>
  <c r="AE30" i="1"/>
  <c r="AE38" i="1"/>
  <c r="AE12" i="2" l="1"/>
  <c r="AE14" i="2"/>
  <c r="AD15" i="2"/>
  <c r="AC29" i="2"/>
  <c r="AE60" i="2"/>
  <c r="AE5" i="2"/>
  <c r="AC42" i="2"/>
  <c r="AF65" i="2"/>
  <c r="AF69" i="2"/>
  <c r="AF73" i="2"/>
  <c r="AF77" i="2"/>
  <c r="AF81" i="2"/>
  <c r="AD30" i="2"/>
  <c r="AF30" i="2" s="1"/>
  <c r="AC46" i="2"/>
  <c r="AC10" i="2"/>
  <c r="AD6" i="2"/>
  <c r="AE7" i="2"/>
  <c r="AC9" i="2"/>
  <c r="AD11" i="2"/>
  <c r="AE8" i="2"/>
  <c r="AD12" i="2"/>
  <c r="AE17" i="2"/>
  <c r="AE44" i="2"/>
  <c r="AD52" i="2"/>
  <c r="AD54" i="2"/>
  <c r="AC55" i="2"/>
  <c r="AF55" i="2" s="1"/>
  <c r="AE61" i="2"/>
  <c r="AD62" i="2"/>
  <c r="AF74" i="2"/>
  <c r="AF78" i="2"/>
  <c r="AF82" i="2"/>
  <c r="AF86" i="2"/>
  <c r="AF90" i="2"/>
  <c r="AF94" i="2"/>
  <c r="AE15" i="2"/>
  <c r="AC16" i="2"/>
  <c r="AE34" i="2"/>
  <c r="AD51" i="2"/>
  <c r="AE56" i="2"/>
  <c r="AE24" i="2"/>
  <c r="AD26" i="2"/>
  <c r="AE27" i="2"/>
  <c r="AD33" i="2"/>
  <c r="AC44" i="2"/>
  <c r="AC48" i="2"/>
  <c r="AC49" i="2"/>
  <c r="AC51" i="2"/>
  <c r="AF51" i="2" s="1"/>
  <c r="AE63" i="2"/>
  <c r="AC7" i="2"/>
  <c r="AF7" i="2" s="1"/>
  <c r="AD14" i="2"/>
  <c r="AE16" i="2"/>
  <c r="AE18" i="2"/>
  <c r="AC24" i="2"/>
  <c r="AF24" i="2" s="1"/>
  <c r="AC28" i="2"/>
  <c r="AE33" i="2"/>
  <c r="AC35" i="2"/>
  <c r="AF35" i="2" s="1"/>
  <c r="AD37" i="2"/>
  <c r="AC39" i="2"/>
  <c r="AC41" i="2"/>
  <c r="AD42" i="2"/>
  <c r="AF42" i="2" s="1"/>
  <c r="AE47" i="2"/>
  <c r="AD53" i="2"/>
  <c r="AC57" i="2"/>
  <c r="AD59" i="2"/>
  <c r="AF59" i="2" s="1"/>
  <c r="AC60" i="2"/>
  <c r="AD63" i="2"/>
  <c r="AF63" i="2" s="1"/>
  <c r="AF66" i="2"/>
  <c r="AF70" i="2"/>
  <c r="AD8" i="2"/>
  <c r="AF12" i="2"/>
  <c r="AC13" i="2"/>
  <c r="AE22" i="2"/>
  <c r="AE26" i="2"/>
  <c r="AC27" i="2"/>
  <c r="AF27" i="2" s="1"/>
  <c r="AC34" i="2"/>
  <c r="AD36" i="2"/>
  <c r="AC37" i="2"/>
  <c r="AF37" i="2" s="1"/>
  <c r="AC40" i="2"/>
  <c r="AF40" i="2" s="1"/>
  <c r="AC45" i="2"/>
  <c r="AF45" i="2" s="1"/>
  <c r="AE46" i="2"/>
  <c r="AD47" i="2"/>
  <c r="AF47" i="2" s="1"/>
  <c r="AC53" i="2"/>
  <c r="AC56" i="2"/>
  <c r="AF67" i="2"/>
  <c r="AF71" i="2"/>
  <c r="AF75" i="2"/>
  <c r="AF79" i="2"/>
  <c r="AF83" i="2"/>
  <c r="AF87" i="2"/>
  <c r="AF91" i="2"/>
  <c r="AF95" i="2"/>
  <c r="AC15" i="2"/>
  <c r="AF15" i="2" s="1"/>
  <c r="AD17" i="2"/>
  <c r="AC18" i="2"/>
  <c r="AF18" i="2" s="1"/>
  <c r="AC19" i="2"/>
  <c r="AC20" i="2"/>
  <c r="AF33" i="2"/>
  <c r="AC38" i="2"/>
  <c r="AE40" i="2"/>
  <c r="AD46" i="2"/>
  <c r="AF46" i="2" s="1"/>
  <c r="AD48" i="2"/>
  <c r="AF48" i="2" s="1"/>
  <c r="AD49" i="2"/>
  <c r="AF49" i="2" s="1"/>
  <c r="AE50" i="2"/>
  <c r="AF88" i="2"/>
  <c r="AF92" i="2"/>
  <c r="AF38" i="2"/>
  <c r="AC5" i="2"/>
  <c r="AF5" i="2" s="1"/>
  <c r="AC6" i="2"/>
  <c r="AF6" i="2" s="1"/>
  <c r="AE11" i="2"/>
  <c r="AD5" i="2"/>
  <c r="AE6" i="2"/>
  <c r="AC8" i="2"/>
  <c r="AF8" i="2" s="1"/>
  <c r="AD9" i="2"/>
  <c r="AF9" i="2" s="1"/>
  <c r="AE10" i="2"/>
  <c r="AC11" i="2"/>
  <c r="AF11" i="2" s="1"/>
  <c r="AD13" i="2"/>
  <c r="AC14" i="2"/>
  <c r="AF14" i="2" s="1"/>
  <c r="AD16" i="2"/>
  <c r="AC17" i="2"/>
  <c r="AE19" i="2"/>
  <c r="AE20" i="2"/>
  <c r="AD21" i="2"/>
  <c r="AD22" i="2"/>
  <c r="AC23" i="2"/>
  <c r="AF23" i="2" s="1"/>
  <c r="AD24" i="2"/>
  <c r="AC25" i="2"/>
  <c r="AF25" i="2" s="1"/>
  <c r="AC26" i="2"/>
  <c r="AF26" i="2" s="1"/>
  <c r="AD28" i="2"/>
  <c r="AD31" i="2"/>
  <c r="AC32" i="2"/>
  <c r="AF32" i="2" s="1"/>
  <c r="AD34" i="2"/>
  <c r="AE35" i="2"/>
  <c r="AC36" i="2"/>
  <c r="AF36" i="2" s="1"/>
  <c r="AD40" i="2"/>
  <c r="AC43" i="2"/>
  <c r="AF43" i="2" s="1"/>
  <c r="AD44" i="2"/>
  <c r="AE48" i="2"/>
  <c r="AE49" i="2"/>
  <c r="AC52" i="2"/>
  <c r="AF52" i="2" s="1"/>
  <c r="AC54" i="2"/>
  <c r="AF54" i="2" s="1"/>
  <c r="AD57" i="2"/>
  <c r="AF57" i="2" s="1"/>
  <c r="AC58" i="2"/>
  <c r="AF58" i="2" s="1"/>
  <c r="AD60" i="2"/>
  <c r="AF60" i="2" s="1"/>
  <c r="AD61" i="2"/>
  <c r="AC62" i="2"/>
  <c r="AD10" i="2"/>
  <c r="AF10" i="2" s="1"/>
  <c r="AD18" i="2"/>
  <c r="AD19" i="2"/>
  <c r="AD20" i="2"/>
  <c r="AF20" i="2" s="1"/>
  <c r="AC21" i="2"/>
  <c r="AF21" i="2" s="1"/>
  <c r="AC22" i="2"/>
  <c r="AF22" i="2" s="1"/>
  <c r="AD27" i="2"/>
  <c r="AE29" i="2"/>
  <c r="AC31" i="2"/>
  <c r="AD35" i="2"/>
  <c r="AE39" i="2"/>
  <c r="AE41" i="2"/>
  <c r="AE45" i="2"/>
  <c r="AC61" i="2"/>
  <c r="AE25" i="2"/>
  <c r="AD29" i="2"/>
  <c r="AF29" i="2" s="1"/>
  <c r="AE36" i="2"/>
  <c r="AD39" i="2"/>
  <c r="AD41" i="2"/>
  <c r="AE43" i="2"/>
  <c r="AD45" i="2"/>
  <c r="AD50" i="2"/>
  <c r="AF50" i="2" s="1"/>
  <c r="AE52" i="2"/>
  <c r="AE54" i="2"/>
  <c r="AD56" i="2"/>
  <c r="AE58" i="2"/>
  <c r="AE62" i="2"/>
  <c r="AD7" i="2"/>
  <c r="AB23" i="1"/>
  <c r="AD23" i="1" s="1"/>
  <c r="AB32" i="1"/>
  <c r="AB62" i="1"/>
  <c r="AB61" i="1"/>
  <c r="AB56" i="1"/>
  <c r="AB57" i="1"/>
  <c r="AB49" i="1"/>
  <c r="AB40" i="1"/>
  <c r="AB45" i="1"/>
  <c r="AB44" i="1"/>
  <c r="AB36" i="1"/>
  <c r="AB35" i="1"/>
  <c r="AB22" i="1"/>
  <c r="AB18" i="1"/>
  <c r="AB15" i="1"/>
  <c r="AB5" i="1"/>
  <c r="AD64" i="1"/>
  <c r="AD65" i="1"/>
  <c r="AD66" i="1"/>
  <c r="AD67" i="1"/>
  <c r="AD68" i="1"/>
  <c r="AD69" i="1"/>
  <c r="AD70" i="1"/>
  <c r="AC64" i="1"/>
  <c r="AF64" i="1" s="1"/>
  <c r="AC65" i="1"/>
  <c r="AF65" i="1" s="1"/>
  <c r="AC66" i="1"/>
  <c r="AC67" i="1"/>
  <c r="AF67" i="1" s="1"/>
  <c r="AC68" i="1"/>
  <c r="AF68" i="1" s="1"/>
  <c r="AC69" i="1"/>
  <c r="AF69" i="1" s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F70" i="1" l="1"/>
  <c r="AF66" i="1"/>
  <c r="AF61" i="2"/>
  <c r="AF19" i="2"/>
  <c r="AF44" i="2"/>
  <c r="AF62" i="2"/>
  <c r="AF56" i="2"/>
  <c r="AF16" i="2"/>
  <c r="AF31" i="2"/>
  <c r="AF53" i="2"/>
  <c r="AF34" i="2"/>
  <c r="AF17" i="2"/>
  <c r="AF39" i="2"/>
  <c r="AF41" i="2"/>
  <c r="AF28" i="2"/>
  <c r="AF13" i="2"/>
  <c r="AC23" i="1"/>
  <c r="AF23" i="1" s="1"/>
  <c r="AC32" i="1"/>
  <c r="AD32" i="1"/>
  <c r="AF32" i="1" s="1"/>
  <c r="T40" i="1" l="1"/>
  <c r="T17" i="1"/>
  <c r="T6" i="1"/>
  <c r="T5" i="1"/>
  <c r="Z62" i="1"/>
  <c r="Z46" i="1"/>
  <c r="Z43" i="1"/>
  <c r="Z45" i="1"/>
  <c r="Z40" i="1"/>
  <c r="Z35" i="1"/>
  <c r="Z27" i="1"/>
  <c r="Z30" i="1"/>
  <c r="AD30" i="1" s="1"/>
  <c r="Z29" i="1"/>
  <c r="Z24" i="1"/>
  <c r="Z22" i="1"/>
  <c r="Z15" i="1"/>
  <c r="Z20" i="1"/>
  <c r="Z18" i="1"/>
  <c r="Z14" i="1"/>
  <c r="Z13" i="1"/>
  <c r="Z11" i="1"/>
  <c r="Z9" i="1"/>
  <c r="Z10" i="1"/>
  <c r="Z8" i="1"/>
  <c r="Z7" i="1"/>
  <c r="Z6" i="1"/>
  <c r="Z5" i="1"/>
  <c r="AC30" i="1" l="1"/>
  <c r="AF30" i="1" s="1"/>
  <c r="X47" i="1"/>
  <c r="X62" i="1"/>
  <c r="X61" i="1"/>
  <c r="X40" i="1"/>
  <c r="X35" i="1"/>
  <c r="X24" i="1"/>
  <c r="X22" i="1"/>
  <c r="X17" i="1"/>
  <c r="X7" i="1"/>
  <c r="X5" i="1"/>
  <c r="AE47" i="1" l="1"/>
  <c r="AD47" i="1"/>
  <c r="AC47" i="1"/>
  <c r="AF47" i="1" s="1"/>
  <c r="V49" i="1"/>
  <c r="V38" i="1"/>
  <c r="AD38" i="1" s="1"/>
  <c r="V45" i="1"/>
  <c r="V36" i="1"/>
  <c r="V27" i="1"/>
  <c r="V18" i="1"/>
  <c r="V17" i="1"/>
  <c r="V9" i="1"/>
  <c r="V7" i="1"/>
  <c r="V5" i="1"/>
  <c r="AC38" i="1" l="1"/>
  <c r="AF38" i="1" s="1"/>
  <c r="R62" i="1"/>
  <c r="R61" i="1"/>
  <c r="R56" i="1"/>
  <c r="R57" i="1"/>
  <c r="R54" i="1"/>
  <c r="R53" i="1"/>
  <c r="R46" i="1"/>
  <c r="R48" i="1"/>
  <c r="R40" i="1"/>
  <c r="R45" i="1"/>
  <c r="R39" i="1"/>
  <c r="R35" i="1"/>
  <c r="R36" i="1"/>
  <c r="R34" i="1"/>
  <c r="R31" i="1"/>
  <c r="R26" i="1"/>
  <c r="R22" i="1"/>
  <c r="R20" i="1"/>
  <c r="R19" i="1"/>
  <c r="R18" i="1"/>
  <c r="R15" i="1"/>
  <c r="R14" i="1"/>
  <c r="R11" i="1"/>
  <c r="R6" i="1"/>
  <c r="R7" i="1"/>
  <c r="R5" i="1"/>
  <c r="AE31" i="1" l="1"/>
  <c r="AD31" i="1"/>
  <c r="AE57" i="1"/>
  <c r="AD57" i="1"/>
  <c r="AC31" i="1"/>
  <c r="AC57" i="1"/>
  <c r="P39" i="1"/>
  <c r="P54" i="1"/>
  <c r="P51" i="1"/>
  <c r="P43" i="1"/>
  <c r="P29" i="1"/>
  <c r="P9" i="1"/>
  <c r="P50" i="1"/>
  <c r="P46" i="1"/>
  <c r="P35" i="1"/>
  <c r="P36" i="1"/>
  <c r="P37" i="1"/>
  <c r="P27" i="1"/>
  <c r="P24" i="1"/>
  <c r="P19" i="1"/>
  <c r="P20" i="1"/>
  <c r="P22" i="1"/>
  <c r="P18" i="1"/>
  <c r="P15" i="1"/>
  <c r="P14" i="1"/>
  <c r="P7" i="1"/>
  <c r="P5" i="1"/>
  <c r="AE51" i="1" l="1"/>
  <c r="AD51" i="1"/>
  <c r="AE43" i="1"/>
  <c r="AD43" i="1"/>
  <c r="AF31" i="1"/>
  <c r="AE29" i="1"/>
  <c r="AD29" i="1"/>
  <c r="AE39" i="1"/>
  <c r="AD39" i="1"/>
  <c r="AE9" i="1"/>
  <c r="AD9" i="1"/>
  <c r="AE54" i="1"/>
  <c r="AD54" i="1"/>
  <c r="AF57" i="1"/>
  <c r="AC29" i="1"/>
  <c r="AC51" i="1"/>
  <c r="AF51" i="1" s="1"/>
  <c r="AC39" i="1"/>
  <c r="AF39" i="1" s="1"/>
  <c r="AC9" i="1"/>
  <c r="AC43" i="1"/>
  <c r="AC54" i="1"/>
  <c r="N58" i="1"/>
  <c r="N40" i="1"/>
  <c r="N18" i="1"/>
  <c r="N50" i="1"/>
  <c r="N35" i="1"/>
  <c r="N22" i="1"/>
  <c r="N5" i="1"/>
  <c r="F33" i="1"/>
  <c r="F63" i="1"/>
  <c r="F15" i="1"/>
  <c r="F60" i="1"/>
  <c r="F52" i="1"/>
  <c r="F48" i="1"/>
  <c r="F41" i="1"/>
  <c r="F24" i="1"/>
  <c r="F27" i="1"/>
  <c r="F26" i="1"/>
  <c r="F19" i="1"/>
  <c r="F16" i="1"/>
  <c r="F11" i="1"/>
  <c r="F7" i="1"/>
  <c r="F8" i="1"/>
  <c r="F10" i="1"/>
  <c r="F6" i="1"/>
  <c r="F5" i="1"/>
  <c r="AF54" i="1" l="1"/>
  <c r="AF9" i="1"/>
  <c r="AD63" i="1"/>
  <c r="AE63" i="1"/>
  <c r="AD58" i="1"/>
  <c r="AE58" i="1"/>
  <c r="AE40" i="1"/>
  <c r="AD40" i="1"/>
  <c r="AE18" i="1"/>
  <c r="AD18" i="1"/>
  <c r="AF29" i="1"/>
  <c r="AD33" i="1"/>
  <c r="AE33" i="1"/>
  <c r="AF43" i="1"/>
  <c r="AC15" i="1"/>
  <c r="AD15" i="1"/>
  <c r="AC33" i="1"/>
  <c r="AF33" i="1" s="1"/>
  <c r="AC40" i="1"/>
  <c r="AF40" i="1" s="1"/>
  <c r="AC63" i="1"/>
  <c r="AC18" i="1"/>
  <c r="AF18" i="1" s="1"/>
  <c r="AC58" i="1"/>
  <c r="AF58" i="1" s="1"/>
  <c r="L35" i="1"/>
  <c r="L27" i="1"/>
  <c r="L24" i="1"/>
  <c r="L22" i="1"/>
  <c r="L17" i="1"/>
  <c r="L14" i="1"/>
  <c r="L11" i="1"/>
  <c r="L6" i="1"/>
  <c r="L5" i="1"/>
  <c r="AE35" i="1" l="1"/>
  <c r="AD35" i="1"/>
  <c r="AF63" i="1"/>
  <c r="AC35" i="1"/>
  <c r="AF35" i="1" s="1"/>
  <c r="AF15" i="1"/>
  <c r="J44" i="1"/>
  <c r="J16" i="1" l="1"/>
  <c r="J59" i="1"/>
  <c r="J21" i="1"/>
  <c r="J34" i="1"/>
  <c r="J19" i="1"/>
  <c r="J50" i="1"/>
  <c r="J53" i="1"/>
  <c r="J61" i="1"/>
  <c r="J28" i="1"/>
  <c r="J46" i="1"/>
  <c r="J20" i="1"/>
  <c r="J17" i="1"/>
  <c r="J10" i="1"/>
  <c r="J55" i="1"/>
  <c r="J48" i="1"/>
  <c r="J49" i="1"/>
  <c r="J45" i="1"/>
  <c r="J36" i="1"/>
  <c r="J24" i="1"/>
  <c r="J26" i="1"/>
  <c r="J11" i="1"/>
  <c r="J5" i="1"/>
  <c r="J6" i="1"/>
  <c r="AD10" i="1" l="1"/>
  <c r="AE10" i="1"/>
  <c r="AE28" i="1"/>
  <c r="AD28" i="1"/>
  <c r="AE19" i="1"/>
  <c r="AD19" i="1"/>
  <c r="AD16" i="1"/>
  <c r="AE16" i="1"/>
  <c r="AD46" i="1"/>
  <c r="AE46" i="1"/>
  <c r="AD50" i="1"/>
  <c r="AE50" i="1"/>
  <c r="AE59" i="1"/>
  <c r="AD59" i="1"/>
  <c r="AE20" i="1"/>
  <c r="AD20" i="1"/>
  <c r="AD53" i="1"/>
  <c r="AE53" i="1"/>
  <c r="AE21" i="1"/>
  <c r="AD21" i="1"/>
  <c r="AE17" i="1"/>
  <c r="AD17" i="1"/>
  <c r="AD61" i="1"/>
  <c r="AE61" i="1"/>
  <c r="AE34" i="1"/>
  <c r="AD34" i="1"/>
  <c r="AC17" i="1"/>
  <c r="AC46" i="1"/>
  <c r="AF46" i="1" s="1"/>
  <c r="AC61" i="1"/>
  <c r="AF61" i="1" s="1"/>
  <c r="AC50" i="1"/>
  <c r="AC34" i="1"/>
  <c r="AF34" i="1" s="1"/>
  <c r="AC59" i="1"/>
  <c r="AC10" i="1"/>
  <c r="AC20" i="1"/>
  <c r="AC28" i="1"/>
  <c r="AF28" i="1" s="1"/>
  <c r="AC53" i="1"/>
  <c r="AC19" i="1"/>
  <c r="AF19" i="1" s="1"/>
  <c r="AC21" i="1"/>
  <c r="AC16" i="1"/>
  <c r="AF16" i="1" s="1"/>
  <c r="H56" i="1"/>
  <c r="H62" i="1"/>
  <c r="H55" i="1"/>
  <c r="H60" i="1"/>
  <c r="H52" i="1"/>
  <c r="H49" i="1"/>
  <c r="H48" i="1"/>
  <c r="H45" i="1"/>
  <c r="H44" i="1"/>
  <c r="H42" i="1"/>
  <c r="H41" i="1"/>
  <c r="H36" i="1"/>
  <c r="H37" i="1"/>
  <c r="H24" i="1"/>
  <c r="H27" i="1"/>
  <c r="H26" i="1"/>
  <c r="H25" i="1"/>
  <c r="H12" i="1"/>
  <c r="H11" i="1"/>
  <c r="H8" i="1"/>
  <c r="H7" i="1"/>
  <c r="H22" i="1"/>
  <c r="H14" i="1"/>
  <c r="H13" i="1"/>
  <c r="H6" i="1"/>
  <c r="H5" i="1"/>
  <c r="AD5" i="1" l="1"/>
  <c r="AC5" i="1"/>
  <c r="AF5" i="1" s="1"/>
  <c r="AE12" i="1"/>
  <c r="AD12" i="1"/>
  <c r="AD24" i="1"/>
  <c r="AE24" i="1"/>
  <c r="AD42" i="1"/>
  <c r="AE42" i="1"/>
  <c r="AE49" i="1"/>
  <c r="AD49" i="1"/>
  <c r="AE62" i="1"/>
  <c r="AD62" i="1"/>
  <c r="AF53" i="1"/>
  <c r="AF10" i="1"/>
  <c r="AD22" i="1"/>
  <c r="AE22" i="1"/>
  <c r="AE14" i="1"/>
  <c r="AD14" i="1"/>
  <c r="AE11" i="1"/>
  <c r="AD11" i="1"/>
  <c r="AE27" i="1"/>
  <c r="AD27" i="1"/>
  <c r="AD41" i="1"/>
  <c r="AE41" i="1"/>
  <c r="AD48" i="1"/>
  <c r="AE48" i="1"/>
  <c r="AE55" i="1"/>
  <c r="AD55" i="1"/>
  <c r="AF17" i="1"/>
  <c r="AF59" i="1"/>
  <c r="AE13" i="1"/>
  <c r="AD13" i="1"/>
  <c r="AD26" i="1"/>
  <c r="AE26" i="1"/>
  <c r="AE36" i="1"/>
  <c r="AD36" i="1"/>
  <c r="AE45" i="1"/>
  <c r="AD45" i="1"/>
  <c r="AD60" i="1"/>
  <c r="AE60" i="1"/>
  <c r="AF50" i="1"/>
  <c r="AE8" i="1"/>
  <c r="AD8" i="1"/>
  <c r="AD6" i="1"/>
  <c r="AE6" i="1"/>
  <c r="AD7" i="1"/>
  <c r="AE7" i="1"/>
  <c r="AE25" i="1"/>
  <c r="AD25" i="1"/>
  <c r="AE37" i="1"/>
  <c r="AD37" i="1"/>
  <c r="AD44" i="1"/>
  <c r="AE44" i="1"/>
  <c r="AE52" i="1"/>
  <c r="AD52" i="1"/>
  <c r="AD56" i="1"/>
  <c r="AE56" i="1"/>
  <c r="AF21" i="1"/>
  <c r="AF20" i="1"/>
  <c r="AC13" i="1"/>
  <c r="AF13" i="1" s="1"/>
  <c r="AC22" i="1"/>
  <c r="AF22" i="1" s="1"/>
  <c r="AC8" i="1"/>
  <c r="AF8" i="1" s="1"/>
  <c r="AC12" i="1"/>
  <c r="AF12" i="1" s="1"/>
  <c r="AC26" i="1"/>
  <c r="AF26" i="1" s="1"/>
  <c r="AC24" i="1"/>
  <c r="AF24" i="1" s="1"/>
  <c r="AC36" i="1"/>
  <c r="AF36" i="1" s="1"/>
  <c r="AC42" i="1"/>
  <c r="AC45" i="1"/>
  <c r="AF45" i="1" s="1"/>
  <c r="AC49" i="1"/>
  <c r="AF49" i="1" s="1"/>
  <c r="AC60" i="1"/>
  <c r="AF60" i="1" s="1"/>
  <c r="AC62" i="1"/>
  <c r="AF62" i="1" s="1"/>
  <c r="AC6" i="1"/>
  <c r="AF6" i="1" s="1"/>
  <c r="AC14" i="1"/>
  <c r="AC7" i="1"/>
  <c r="AF7" i="1" s="1"/>
  <c r="AC11" i="1"/>
  <c r="AF11" i="1" s="1"/>
  <c r="AC25" i="1"/>
  <c r="AF25" i="1" s="1"/>
  <c r="AC27" i="1"/>
  <c r="AF27" i="1" s="1"/>
  <c r="AC37" i="1"/>
  <c r="AC41" i="1"/>
  <c r="AF41" i="1" s="1"/>
  <c r="AC44" i="1"/>
  <c r="AC48" i="1"/>
  <c r="AC52" i="1"/>
  <c r="AF52" i="1" s="1"/>
  <c r="AC55" i="1"/>
  <c r="AF55" i="1" s="1"/>
  <c r="AC56" i="1"/>
  <c r="AD71" i="1"/>
  <c r="AF71" i="1" s="1"/>
  <c r="AD72" i="1"/>
  <c r="AF72" i="1" s="1"/>
  <c r="AD73" i="1"/>
  <c r="AF73" i="1" s="1"/>
  <c r="AD74" i="1"/>
  <c r="AF74" i="1" s="1"/>
  <c r="AE64" i="1"/>
  <c r="AE65" i="1"/>
  <c r="AD75" i="1"/>
  <c r="AF75" i="1" s="1"/>
  <c r="AE66" i="1"/>
  <c r="AD76" i="1"/>
  <c r="AF76" i="1" s="1"/>
  <c r="AE67" i="1"/>
  <c r="AE68" i="1"/>
  <c r="AE69" i="1"/>
  <c r="AD77" i="1"/>
  <c r="AF77" i="1" s="1"/>
  <c r="AE70" i="1"/>
  <c r="AE71" i="1"/>
  <c r="AD78" i="1"/>
  <c r="AF78" i="1" s="1"/>
  <c r="AE72" i="1"/>
  <c r="AD79" i="1"/>
  <c r="AF79" i="1" s="1"/>
  <c r="AE73" i="1"/>
  <c r="AE74" i="1"/>
  <c r="AD80" i="1"/>
  <c r="AF80" i="1" s="1"/>
  <c r="AE75" i="1"/>
  <c r="AE76" i="1"/>
  <c r="AD81" i="1"/>
  <c r="AF81" i="1" s="1"/>
  <c r="AE77" i="1"/>
  <c r="AD82" i="1"/>
  <c r="AF82" i="1" s="1"/>
  <c r="AE78" i="1"/>
  <c r="AD83" i="1"/>
  <c r="AF83" i="1" s="1"/>
  <c r="AE79" i="1"/>
  <c r="AD84" i="1"/>
  <c r="AF84" i="1" s="1"/>
  <c r="AE80" i="1"/>
  <c r="AD85" i="1"/>
  <c r="AF85" i="1" s="1"/>
  <c r="AE81" i="1"/>
  <c r="AD86" i="1"/>
  <c r="AE82" i="1"/>
  <c r="AE83" i="1"/>
  <c r="AE84" i="1"/>
  <c r="AD87" i="1"/>
  <c r="AE85" i="1"/>
  <c r="AD88" i="1"/>
  <c r="AE86" i="1"/>
  <c r="AD89" i="1"/>
  <c r="AE87" i="1"/>
  <c r="AD90" i="1"/>
  <c r="AE88" i="1"/>
  <c r="AE89" i="1"/>
  <c r="AE90" i="1"/>
  <c r="AD91" i="1"/>
  <c r="AE91" i="1"/>
  <c r="AD92" i="1"/>
  <c r="AE92" i="1"/>
  <c r="AC93" i="1"/>
  <c r="AD93" i="1"/>
  <c r="AE93" i="1"/>
  <c r="AC94" i="1"/>
  <c r="AD94" i="1"/>
  <c r="AE94" i="1"/>
  <c r="AC95" i="1"/>
  <c r="AD95" i="1"/>
  <c r="AE95" i="1"/>
  <c r="AF37" i="1" l="1"/>
  <c r="AF42" i="1"/>
  <c r="AF56" i="1"/>
  <c r="AF44" i="1"/>
  <c r="AF48" i="1"/>
  <c r="AF14" i="1"/>
  <c r="AF94" i="1"/>
  <c r="AF92" i="1"/>
  <c r="AF88" i="1"/>
  <c r="AF95" i="1"/>
  <c r="AF93" i="1"/>
  <c r="AF89" i="1"/>
  <c r="AF87" i="1"/>
  <c r="AF91" i="1"/>
  <c r="AF90" i="1"/>
  <c r="AF86" i="1"/>
  <c r="AE15" i="1" l="1"/>
  <c r="AE5" i="1" l="1"/>
</calcChain>
</file>

<file path=xl/sharedStrings.xml><?xml version="1.0" encoding="utf-8"?>
<sst xmlns="http://schemas.openxmlformats.org/spreadsheetml/2006/main" count="515" uniqueCount="135">
  <si>
    <t>Alloa Half</t>
  </si>
  <si>
    <t>Kinross PTA 10k</t>
  </si>
  <si>
    <t>Kn'khill 3.9M</t>
  </si>
  <si>
    <t>Kn'hill 3.9M</t>
  </si>
  <si>
    <t>Average Time</t>
  </si>
  <si>
    <t>No. Races  for ranking</t>
  </si>
  <si>
    <t>Actual</t>
  </si>
  <si>
    <t>10k Equiv</t>
  </si>
  <si>
    <t>Surname</t>
  </si>
  <si>
    <t>First</t>
  </si>
  <si>
    <t>hh:mm:ss</t>
  </si>
  <si>
    <t>Test</t>
  </si>
  <si>
    <t>M</t>
  </si>
  <si>
    <t>Kemp</t>
  </si>
  <si>
    <t>Allan</t>
  </si>
  <si>
    <t>Gordon</t>
  </si>
  <si>
    <t>Jillian</t>
  </si>
  <si>
    <t>F</t>
  </si>
  <si>
    <t>Andrew</t>
  </si>
  <si>
    <t>Scott</t>
  </si>
  <si>
    <t>David</t>
  </si>
  <si>
    <t>Newton</t>
  </si>
  <si>
    <t>Matt</t>
  </si>
  <si>
    <t>Peter</t>
  </si>
  <si>
    <t>Sarah</t>
  </si>
  <si>
    <t>Hill</t>
  </si>
  <si>
    <t>Martin</t>
  </si>
  <si>
    <t>Beveridge</t>
  </si>
  <si>
    <t>John</t>
  </si>
  <si>
    <t>Dobson</t>
  </si>
  <si>
    <t>Judith</t>
  </si>
  <si>
    <t>Hutt</t>
  </si>
  <si>
    <t>Grieve</t>
  </si>
  <si>
    <t>Wendy</t>
  </si>
  <si>
    <t>Lopez</t>
  </si>
  <si>
    <t>Lynn</t>
  </si>
  <si>
    <t>Findlay</t>
  </si>
  <si>
    <t>Valerie</t>
  </si>
  <si>
    <t>Bilton</t>
  </si>
  <si>
    <t>Geoff</t>
  </si>
  <si>
    <t>Anne</t>
  </si>
  <si>
    <t>Alison</t>
  </si>
  <si>
    <t>Smith</t>
  </si>
  <si>
    <t>Houston</t>
  </si>
  <si>
    <t xml:space="preserve">Alison </t>
  </si>
  <si>
    <t>Stuart</t>
  </si>
  <si>
    <t>Macintyre</t>
  </si>
  <si>
    <t>Eaton</t>
  </si>
  <si>
    <t>Nouillan</t>
  </si>
  <si>
    <t>Bill</t>
  </si>
  <si>
    <t>Sandy</t>
  </si>
  <si>
    <t>Allcoat</t>
  </si>
  <si>
    <t>Paul</t>
  </si>
  <si>
    <t>Fiona</t>
  </si>
  <si>
    <t>Duncan</t>
  </si>
  <si>
    <t>Tay Ten</t>
  </si>
  <si>
    <t>Strachan</t>
  </si>
  <si>
    <t>Aird</t>
  </si>
  <si>
    <t>Mitchell</t>
  </si>
  <si>
    <t>Karen</t>
  </si>
  <si>
    <t>Muncey</t>
  </si>
  <si>
    <t>Laura</t>
  </si>
  <si>
    <t>Blair</t>
  </si>
  <si>
    <t>Steven</t>
  </si>
  <si>
    <t>Sinclair</t>
  </si>
  <si>
    <t>Ally</t>
  </si>
  <si>
    <t>Best 5 Average Time</t>
  </si>
  <si>
    <t>Stewart</t>
  </si>
  <si>
    <t>Nisbet</t>
  </si>
  <si>
    <t>Verdot</t>
  </si>
  <si>
    <t>Leigh</t>
  </si>
  <si>
    <t>Woodrow</t>
  </si>
  <si>
    <t>Freck</t>
  </si>
  <si>
    <t>Pool</t>
  </si>
  <si>
    <t>Richard</t>
  </si>
  <si>
    <t>Jones</t>
  </si>
  <si>
    <t>Tim</t>
  </si>
  <si>
    <t>Reilly</t>
  </si>
  <si>
    <t>Jim</t>
  </si>
  <si>
    <t>McLean</t>
  </si>
  <si>
    <t>Susan</t>
  </si>
  <si>
    <t>Hannah</t>
  </si>
  <si>
    <t>Ceres 8M</t>
  </si>
  <si>
    <t>Kinross Road Runners 2018 Club Championship</t>
  </si>
  <si>
    <t>Hookham</t>
  </si>
  <si>
    <t xml:space="preserve">Gill </t>
  </si>
  <si>
    <t>Sheena</t>
  </si>
  <si>
    <t>McKay</t>
  </si>
  <si>
    <t>Turnbull</t>
  </si>
  <si>
    <t>Thomson</t>
  </si>
  <si>
    <t>Zabek</t>
  </si>
  <si>
    <t>Lynne</t>
  </si>
  <si>
    <t>Gillespie</t>
  </si>
  <si>
    <t>Lisa</t>
  </si>
  <si>
    <t>Atkinson</t>
  </si>
  <si>
    <t>Michael</t>
  </si>
  <si>
    <t>Bell</t>
  </si>
  <si>
    <t>Dianne</t>
  </si>
  <si>
    <t>Creese</t>
  </si>
  <si>
    <t>Jonathan</t>
  </si>
  <si>
    <t>Rennie</t>
  </si>
  <si>
    <t>Amanda</t>
  </si>
  <si>
    <t>Ward</t>
  </si>
  <si>
    <t>Linda</t>
  </si>
  <si>
    <t>Baughan</t>
  </si>
  <si>
    <t>Wilson</t>
  </si>
  <si>
    <t>McLeod</t>
  </si>
  <si>
    <t>James</t>
  </si>
  <si>
    <t>Marsh</t>
  </si>
  <si>
    <t>SSS 1.4</t>
  </si>
  <si>
    <t>SSS 0.7</t>
  </si>
  <si>
    <t>SSS 1.3</t>
  </si>
  <si>
    <t>SSS 1.9</t>
  </si>
  <si>
    <t>SSS 0.1</t>
  </si>
  <si>
    <t>SSS 1.6</t>
  </si>
  <si>
    <t>SSS 4.8</t>
  </si>
  <si>
    <t>SSS 0.4</t>
  </si>
  <si>
    <t>Gregory</t>
  </si>
  <si>
    <t>Donnachie</t>
  </si>
  <si>
    <t>SSS 0.2</t>
  </si>
  <si>
    <t>Linlithgow 10k</t>
  </si>
  <si>
    <t>SSS 2.4</t>
  </si>
  <si>
    <t>Boyle</t>
  </si>
  <si>
    <t>McGregor</t>
  </si>
  <si>
    <t>Steph</t>
  </si>
  <si>
    <t>Dunblane 12</t>
  </si>
  <si>
    <t>Rattray Half</t>
  </si>
  <si>
    <t>Rattray  Half</t>
  </si>
  <si>
    <t>Brig Bash 5m</t>
  </si>
  <si>
    <t>Highland Half</t>
  </si>
  <si>
    <t>P'lochry 10km</t>
  </si>
  <si>
    <t>Templeton 10</t>
  </si>
  <si>
    <t>No. of Races</t>
  </si>
  <si>
    <t>SSS 2.7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</si>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</sst>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double"/>
      <sz val="14"/>
      <color theme="3" tint="-0.2499465926084170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color theme="4" tint="0.399975585192419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4" tint="0.3999755851924192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6"/>
      <color rgb="FF000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0.79998168889431442"/>
      </right>
      <top style="thin">
        <color theme="3" tint="-0.2499465926084170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-0.24994659260841701"/>
      </top>
      <bottom/>
      <diagonal/>
    </border>
    <border>
      <left style="thin">
        <color theme="3" tint="0.79998168889431442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3" borderId="9" xfId="0" applyFont="1" applyFill="1" applyBorder="1"/>
    <xf numFmtId="0" fontId="11" fillId="3" borderId="0" xfId="0" applyFont="1" applyFill="1" applyBorder="1"/>
    <xf numFmtId="46" fontId="12" fillId="0" borderId="0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46" fontId="0" fillId="0" borderId="0" xfId="0" applyNumberFormat="1"/>
    <xf numFmtId="0" fontId="0" fillId="3" borderId="9" xfId="0" applyFill="1" applyBorder="1"/>
    <xf numFmtId="0" fontId="0" fillId="3" borderId="0" xfId="0" applyFill="1" applyBorder="1"/>
    <xf numFmtId="46" fontId="13" fillId="0" borderId="0" xfId="0" applyNumberFormat="1" applyFon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21" fontId="3" fillId="0" borderId="0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46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6" fontId="3" fillId="0" borderId="10" xfId="0" applyNumberFormat="1" applyFont="1" applyFill="1" applyBorder="1"/>
    <xf numFmtId="46" fontId="4" fillId="0" borderId="0" xfId="0" quotePrefix="1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46" fontId="4" fillId="0" borderId="0" xfId="0" applyNumberFormat="1" applyFon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4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6" fontId="6" fillId="2" borderId="3" xfId="0" applyNumberFormat="1" applyFont="1" applyFill="1" applyBorder="1" applyAlignment="1">
      <alignment horizontal="center" vertical="center" wrapText="1"/>
    </xf>
    <xf numFmtId="46" fontId="8" fillId="2" borderId="6" xfId="0" applyNumberFormat="1" applyFont="1" applyFill="1" applyBorder="1" applyAlignment="1">
      <alignment horizontal="center"/>
    </xf>
    <xf numFmtId="46" fontId="8" fillId="2" borderId="6" xfId="0" applyNumberFormat="1" applyFont="1" applyFill="1" applyBorder="1" applyAlignment="1">
      <alignment horizontal="center" vertical="center"/>
    </xf>
    <xf numFmtId="46" fontId="4" fillId="0" borderId="0" xfId="0" applyNumberFormat="1" applyFont="1" applyAlignment="1">
      <alignment horizontal="center"/>
    </xf>
    <xf numFmtId="46" fontId="13" fillId="0" borderId="0" xfId="0" applyNumberFormat="1" applyFont="1" applyAlignment="1">
      <alignment horizontal="center"/>
    </xf>
    <xf numFmtId="46" fontId="7" fillId="2" borderId="4" xfId="0" applyNumberFormat="1" applyFont="1" applyFill="1" applyBorder="1" applyAlignment="1">
      <alignment horizontal="center" vertical="center" wrapText="1"/>
    </xf>
    <xf numFmtId="46" fontId="9" fillId="2" borderId="7" xfId="0" applyNumberFormat="1" applyFont="1" applyFill="1" applyBorder="1" applyAlignment="1">
      <alignment horizontal="center"/>
    </xf>
    <xf numFmtId="46" fontId="3" fillId="0" borderId="0" xfId="0" applyNumberFormat="1" applyFont="1" applyAlignment="1">
      <alignment horizontal="center"/>
    </xf>
    <xf numFmtId="46" fontId="14" fillId="0" borderId="0" xfId="0" applyNumberFormat="1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339BD93-59E6-40A0-B21E-9738DD017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1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Auto Sort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C4BB631-9E45-4FE7-9C11-481842538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1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Auto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AH365"/>
  <sheetViews>
    <sheetView zoomScale="80" zoomScaleNormal="80" workbookViewId="0">
      <selection activeCell="F9" sqref="F9"/>
    </sheetView>
  </sheetViews>
  <sheetFormatPr defaultRowHeight="15" x14ac:dyDescent="0.25"/>
  <cols>
    <col min="1" max="1" width="0.42578125" customWidth="1"/>
    <col min="2" max="2" width="10.7109375" customWidth="1"/>
    <col min="3" max="3" width="8.7109375" customWidth="1"/>
    <col min="4" max="4" width="3.140625" customWidth="1"/>
    <col min="5" max="5" width="7.7109375" style="52" customWidth="1"/>
    <col min="6" max="14" width="7.7109375" style="2" customWidth="1"/>
    <col min="15" max="15" width="7.7109375" style="56" customWidth="1"/>
    <col min="16" max="16" width="7.7109375" style="3" customWidth="1"/>
    <col min="17" max="17" width="7.7109375" style="45" customWidth="1"/>
    <col min="18" max="18" width="7.7109375" style="3" customWidth="1"/>
    <col min="19" max="19" width="7.7109375" style="45" customWidth="1"/>
    <col min="20" max="21" width="7.7109375" style="3" customWidth="1"/>
    <col min="22" max="28" width="7.7109375" style="45" customWidth="1"/>
    <col min="29" max="29" width="6.28515625" style="2" customWidth="1"/>
    <col min="30" max="30" width="9.7109375" customWidth="1"/>
    <col min="31" max="31" width="9.7109375" hidden="1" customWidth="1"/>
    <col min="32" max="32" width="9.7109375" customWidth="1"/>
    <col min="33" max="33" width="4" customWidth="1"/>
  </cols>
  <sheetData>
    <row r="1" spans="2:34" ht="24.75" customHeight="1" x14ac:dyDescent="0.25">
      <c r="B1" s="1" t="s">
        <v>83</v>
      </c>
      <c r="C1" s="1"/>
      <c r="D1" s="1"/>
      <c r="E1" s="46"/>
      <c r="O1" s="45"/>
    </row>
    <row r="2" spans="2:34" ht="30" customHeight="1" x14ac:dyDescent="0.25">
      <c r="B2" s="5"/>
      <c r="C2" s="6"/>
      <c r="D2" s="6"/>
      <c r="E2" s="7" t="s">
        <v>0</v>
      </c>
      <c r="F2" s="8" t="s">
        <v>0</v>
      </c>
      <c r="G2" s="39" t="s">
        <v>55</v>
      </c>
      <c r="H2" s="8" t="s">
        <v>55</v>
      </c>
      <c r="I2" s="39" t="s">
        <v>1</v>
      </c>
      <c r="J2" s="8" t="s">
        <v>1</v>
      </c>
      <c r="K2" s="39" t="s">
        <v>125</v>
      </c>
      <c r="L2" s="8" t="s">
        <v>125</v>
      </c>
      <c r="M2" s="39" t="s">
        <v>126</v>
      </c>
      <c r="N2" s="8" t="s">
        <v>127</v>
      </c>
      <c r="O2" s="53" t="s">
        <v>128</v>
      </c>
      <c r="P2" s="8" t="s">
        <v>128</v>
      </c>
      <c r="Q2" s="53" t="s">
        <v>2</v>
      </c>
      <c r="R2" s="8" t="s">
        <v>3</v>
      </c>
      <c r="S2" s="53" t="s">
        <v>82</v>
      </c>
      <c r="T2" s="8" t="s">
        <v>82</v>
      </c>
      <c r="U2" s="53" t="s">
        <v>129</v>
      </c>
      <c r="V2" s="8" t="s">
        <v>129</v>
      </c>
      <c r="W2" s="53" t="s">
        <v>130</v>
      </c>
      <c r="X2" s="58" t="s">
        <v>130</v>
      </c>
      <c r="Y2" s="53" t="s">
        <v>120</v>
      </c>
      <c r="Z2" s="8" t="s">
        <v>120</v>
      </c>
      <c r="AA2" s="39" t="s">
        <v>131</v>
      </c>
      <c r="AB2" s="8" t="s">
        <v>131</v>
      </c>
      <c r="AC2" s="65" t="s">
        <v>132</v>
      </c>
      <c r="AD2" s="9" t="s">
        <v>4</v>
      </c>
      <c r="AE2" s="65" t="s">
        <v>5</v>
      </c>
      <c r="AF2" s="67" t="s">
        <v>66</v>
      </c>
    </row>
    <row r="3" spans="2:34" x14ac:dyDescent="0.25">
      <c r="B3" s="10"/>
      <c r="C3" s="10"/>
      <c r="D3" s="10"/>
      <c r="E3" s="11" t="s">
        <v>6</v>
      </c>
      <c r="F3" s="12" t="s">
        <v>109</v>
      </c>
      <c r="G3" s="40" t="s">
        <v>6</v>
      </c>
      <c r="H3" s="12" t="s">
        <v>110</v>
      </c>
      <c r="I3" s="40" t="s">
        <v>6</v>
      </c>
      <c r="J3" s="12" t="s">
        <v>111</v>
      </c>
      <c r="K3" s="40" t="s">
        <v>6</v>
      </c>
      <c r="L3" s="12" t="s">
        <v>112</v>
      </c>
      <c r="M3" s="40" t="s">
        <v>7</v>
      </c>
      <c r="N3" s="12" t="s">
        <v>115</v>
      </c>
      <c r="O3" s="54" t="s">
        <v>6</v>
      </c>
      <c r="P3" s="12" t="s">
        <v>114</v>
      </c>
      <c r="Q3" s="54" t="s">
        <v>6</v>
      </c>
      <c r="R3" s="12" t="s">
        <v>113</v>
      </c>
      <c r="S3" s="54" t="s">
        <v>6</v>
      </c>
      <c r="T3" s="12" t="s">
        <v>121</v>
      </c>
      <c r="U3" s="54" t="s">
        <v>6</v>
      </c>
      <c r="V3" s="12" t="s">
        <v>116</v>
      </c>
      <c r="W3" s="54" t="s">
        <v>6</v>
      </c>
      <c r="X3" s="59" t="s">
        <v>119</v>
      </c>
      <c r="Y3" s="54" t="s">
        <v>6</v>
      </c>
      <c r="Z3" s="12" t="s">
        <v>111</v>
      </c>
      <c r="AA3" s="40" t="s">
        <v>6</v>
      </c>
      <c r="AB3" s="12" t="s">
        <v>133</v>
      </c>
      <c r="AC3" s="66"/>
      <c r="AD3" s="13"/>
      <c r="AE3" s="66"/>
      <c r="AF3" s="68"/>
    </row>
    <row r="4" spans="2:34" x14ac:dyDescent="0.25">
      <c r="B4" s="14" t="s">
        <v>8</v>
      </c>
      <c r="C4" s="15" t="s">
        <v>9</v>
      </c>
      <c r="D4" s="15"/>
      <c r="E4" s="16" t="s">
        <v>10</v>
      </c>
      <c r="F4" s="16" t="s">
        <v>10</v>
      </c>
      <c r="G4" s="17" t="s">
        <v>10</v>
      </c>
      <c r="H4" s="17" t="s">
        <v>10</v>
      </c>
      <c r="I4" s="17" t="s">
        <v>10</v>
      </c>
      <c r="J4" s="17" t="s">
        <v>10</v>
      </c>
      <c r="K4" s="16" t="s">
        <v>10</v>
      </c>
      <c r="L4" s="17" t="s">
        <v>10</v>
      </c>
      <c r="M4" s="16" t="s">
        <v>10</v>
      </c>
      <c r="N4" s="17" t="s">
        <v>10</v>
      </c>
      <c r="O4" s="55" t="s">
        <v>10</v>
      </c>
      <c r="P4" s="17" t="s">
        <v>10</v>
      </c>
      <c r="Q4" s="55" t="s">
        <v>10</v>
      </c>
      <c r="R4" s="17" t="s">
        <v>10</v>
      </c>
      <c r="S4" s="55" t="s">
        <v>10</v>
      </c>
      <c r="T4" s="16" t="s">
        <v>10</v>
      </c>
      <c r="U4" s="55" t="s">
        <v>10</v>
      </c>
      <c r="V4" s="17" t="s">
        <v>10</v>
      </c>
      <c r="W4" s="55" t="s">
        <v>10</v>
      </c>
      <c r="X4" s="55" t="s">
        <v>10</v>
      </c>
      <c r="Y4" s="55" t="s">
        <v>10</v>
      </c>
      <c r="Z4" s="17" t="s">
        <v>10</v>
      </c>
      <c r="AA4" s="17" t="s">
        <v>10</v>
      </c>
      <c r="AB4" s="17" t="s">
        <v>10</v>
      </c>
      <c r="AC4" s="66"/>
      <c r="AD4" s="18" t="s">
        <v>10</v>
      </c>
      <c r="AE4" s="13"/>
      <c r="AF4" s="19" t="s">
        <v>10</v>
      </c>
    </row>
    <row r="5" spans="2:34" ht="9" customHeight="1" x14ac:dyDescent="0.25">
      <c r="B5" s="20" t="s">
        <v>11</v>
      </c>
      <c r="C5" s="21" t="s">
        <v>11</v>
      </c>
      <c r="D5" s="21"/>
      <c r="E5" s="22">
        <v>1.1574074074074073E-5</v>
      </c>
      <c r="F5" s="29">
        <f>98.2%*(E5*86400)*POWER((6.2138818/13.1094),1.07)/86400</f>
        <v>5.1130793220129549E-6</v>
      </c>
      <c r="G5" s="22">
        <v>1.1574074074074073E-5</v>
      </c>
      <c r="H5" s="29">
        <f t="shared" ref="H5" si="0">99.3%*(G5*86400)*POWER((6.2138818/10),1.07)/86400</f>
        <v>6.9077069199392513E-6</v>
      </c>
      <c r="I5" s="27">
        <v>1.1574074074074073E-5</v>
      </c>
      <c r="J5" s="29">
        <f>98.7%*(I5)</f>
        <v>1.1423611111111111E-5</v>
      </c>
      <c r="K5" s="22">
        <v>1.1574074074074073E-5</v>
      </c>
      <c r="L5" s="29">
        <f>98.1%*(K5*86400)*POWER((6.2138818/7.45645),1.07)/86400</f>
        <v>9.3420955358247495E-6</v>
      </c>
      <c r="M5" s="22">
        <v>1.1574074074074073E-5</v>
      </c>
      <c r="N5" s="29">
        <f>95.2%*(M5*86400)*POWER((6.2138818/13.1094),1.07)/86400</f>
        <v>4.9568752694056355E-6</v>
      </c>
      <c r="O5" s="22">
        <v>1.1574074074074073E-5</v>
      </c>
      <c r="P5" s="29">
        <f>98.4%*(O5*86400)*POWER((6.2138818/5),1.07)/86400</f>
        <v>1.4370829881667117E-5</v>
      </c>
      <c r="Q5" s="22">
        <v>1.1574074074074073E-5</v>
      </c>
      <c r="R5" s="29">
        <f>99.9%*(Q5*86400)*POWER((6.2138818/3.9),1.07)/86400</f>
        <v>1.9033165031087641E-5</v>
      </c>
      <c r="S5" s="22">
        <v>1.1574074074074073E-5</v>
      </c>
      <c r="T5" s="29">
        <f>97.6%*(S5*86400)*POWER((6.2138818/8),1.07)/86400</f>
        <v>8.6204152423109141E-6</v>
      </c>
      <c r="U5" s="29"/>
      <c r="V5" s="29">
        <f>99.6%*(U5*86400)*POWER((6.2138818/13.1094),1.07)/86400</f>
        <v>0</v>
      </c>
      <c r="W5" s="22">
        <v>1.1574074074074073E-5</v>
      </c>
      <c r="X5" s="29">
        <f>99.8%*(W5)</f>
        <v>1.1550925925925926E-5</v>
      </c>
      <c r="Y5" s="22">
        <v>1.1574074074074073E-5</v>
      </c>
      <c r="Z5" s="29">
        <f t="shared" ref="Z5" si="1">98.7%*(Y5)</f>
        <v>1.1423611111111111E-5</v>
      </c>
      <c r="AA5" s="27">
        <v>1.1574074074074073E-5</v>
      </c>
      <c r="AB5" s="29">
        <f t="shared" ref="AB5" si="2">97.3%*(AA5*86400)*POWER((6.2138818/10),1.07)/86400</f>
        <v>6.7685788852979771E-6</v>
      </c>
      <c r="AC5" s="42">
        <f t="shared" ref="AC5:AC36" si="3">COUNT(F5,H5,J5,L5,N5,P5,R5,T5,V5,X5,Z5,AB5)</f>
        <v>12</v>
      </c>
      <c r="AD5" s="41">
        <f t="shared" ref="AD5:AD36" si="4">IFERROR(AVERAGE(F5,H5,J5,L5,N5,P5,R5,T5,V5,X5,Z5,AB5),"No race run")</f>
        <v>9.125907852974532E-6</v>
      </c>
      <c r="AE5" s="42">
        <f>IF(COUNT(F5,H5,J5,L5:N5,P5,R5,T5,#REF!,X5)&gt;5,5,COUNT(F5,H5,J5,L5:N5,P5,R5,T5,#REF!,X5))</f>
        <v>5</v>
      </c>
      <c r="AF5" s="43">
        <f>IFERROR(IF(AC5&gt;5,AVERAGE(SMALL((F5,H5,J5,L5,N5,P5,R5,T5,V5,X5,Z5,AB5),{1,2,3,4,5})),AD5),"No race run")</f>
        <v>4.7492480793311643E-6</v>
      </c>
      <c r="AH5" s="24"/>
    </row>
    <row r="6" spans="2:34" x14ac:dyDescent="0.25">
      <c r="B6" s="25" t="s">
        <v>19</v>
      </c>
      <c r="C6" s="26" t="s">
        <v>20</v>
      </c>
      <c r="D6" s="26" t="s">
        <v>12</v>
      </c>
      <c r="E6" s="23">
        <v>5.6273148148148149E-2</v>
      </c>
      <c r="F6" s="29">
        <f>98.2%*(E6*86400)*POWER((6.2138818/13.1094),1.07)/86400</f>
        <v>2.4859791663626986E-2</v>
      </c>
      <c r="G6" s="27">
        <v>4.189814814814815E-2</v>
      </c>
      <c r="H6" s="29">
        <f>99.3%*(G6*86400)*POWER((6.2138818/10),1.07)/86400</f>
        <v>2.5005899050180087E-2</v>
      </c>
      <c r="I6" s="27">
        <v>2.5416666666666667E-2</v>
      </c>
      <c r="J6" s="29">
        <f>98.7%*(I6)</f>
        <v>2.5086250000000001E-2</v>
      </c>
      <c r="K6" s="23">
        <v>3.1365740740740743E-2</v>
      </c>
      <c r="L6" s="29">
        <f>98.1%*(K6*86400)*POWER((6.2138818/7.45645),1.07)/86400</f>
        <v>2.531707890208507E-2</v>
      </c>
      <c r="M6" s="23"/>
      <c r="N6" s="28"/>
      <c r="O6" s="27"/>
      <c r="P6" s="29"/>
      <c r="Q6" s="27">
        <v>1.525462962962963E-2</v>
      </c>
      <c r="R6" s="29">
        <f>99.9%*(Q6*86400)*POWER((6.2138818/3.9),1.07)/86400</f>
        <v>2.508571151097351E-2</v>
      </c>
      <c r="S6" s="27">
        <v>3.3657407407407407E-2</v>
      </c>
      <c r="T6" s="29">
        <f>97.6%*(S6*86400)*POWER((6.2138818/8),1.07)/86400</f>
        <v>2.5068167524640139E-2</v>
      </c>
      <c r="U6" s="23"/>
      <c r="V6" s="28"/>
      <c r="W6" s="23"/>
      <c r="X6" s="28"/>
      <c r="Y6" s="27">
        <v>2.5289351851851851E-2</v>
      </c>
      <c r="Z6" s="29">
        <f t="shared" ref="Z6:Z11" si="5">98.7%*(Y6)</f>
        <v>2.4960590277777778E-2</v>
      </c>
      <c r="AA6" s="27"/>
      <c r="AB6" s="29"/>
      <c r="AC6" s="42">
        <f t="shared" si="3"/>
        <v>7</v>
      </c>
      <c r="AD6" s="41">
        <f t="shared" si="4"/>
        <v>2.5054784132754797E-2</v>
      </c>
      <c r="AE6" s="42">
        <f>IF(COUNT(F6,H6,J6,L6:N6,P6,R6,T6,#REF!,X6)&gt;5,5,COUNT(F6,H6,J6,L6:N6,P6,R6,T6,#REF!,X6))</f>
        <v>5</v>
      </c>
      <c r="AF6" s="43">
        <f>IFERROR(IF(AC6&gt;5,AVERAGE(SMALL((F6,H6,J6,L6,N6,P6,R6,T6,V6,X6,Z6,AB6),{1,2,3,4,5})),AD6),"No race run")</f>
        <v>2.4996032005439699E-2</v>
      </c>
      <c r="AH6" s="24"/>
    </row>
    <row r="7" spans="2:34" x14ac:dyDescent="0.25">
      <c r="B7" s="25" t="s">
        <v>56</v>
      </c>
      <c r="C7" s="26" t="s">
        <v>19</v>
      </c>
      <c r="D7" s="26" t="s">
        <v>12</v>
      </c>
      <c r="E7" s="27">
        <v>5.8043981481481481E-2</v>
      </c>
      <c r="F7" s="29">
        <f>98.2%*(E7*86400)*POWER((6.2138818/13.1094),1.07)/86400</f>
        <v>2.5642092799894968E-2</v>
      </c>
      <c r="G7" s="27">
        <v>4.2430555555555555E-2</v>
      </c>
      <c r="H7" s="29">
        <f>99.3%*(G7*86400)*POWER((6.2138818/10),1.07)/86400</f>
        <v>2.5323653568497299E-2</v>
      </c>
      <c r="I7" s="27"/>
      <c r="J7" s="28"/>
      <c r="K7" s="23"/>
      <c r="L7" s="29"/>
      <c r="M7" s="23"/>
      <c r="N7" s="28"/>
      <c r="O7" s="27">
        <v>2.0497685185185185E-2</v>
      </c>
      <c r="P7" s="29">
        <f>98.4%*(O7*86400)*POWER((6.2138818/5),1.07)/86400</f>
        <v>2.5450739720432467E-2</v>
      </c>
      <c r="Q7" s="27">
        <v>1.5300925925925926E-2</v>
      </c>
      <c r="R7" s="29">
        <f>99.9%*(Q7*86400)*POWER((6.2138818/3.9),1.07)/86400</f>
        <v>2.5161844171097861E-2</v>
      </c>
      <c r="S7" s="27"/>
      <c r="T7" s="32"/>
      <c r="U7" s="23">
        <v>5.635416666666667E-2</v>
      </c>
      <c r="V7" s="29">
        <f>99.6%*(U7*86400)*POWER((6.2138818/13.1094),1.07)/86400</f>
        <v>2.5250510067215431E-2</v>
      </c>
      <c r="W7" s="23">
        <v>2.5034722222222222E-2</v>
      </c>
      <c r="X7" s="29">
        <f>99.8%*(W7)</f>
        <v>2.4984652777777779E-2</v>
      </c>
      <c r="Y7" s="27">
        <v>2.5648148148148146E-2</v>
      </c>
      <c r="Z7" s="29">
        <f t="shared" si="5"/>
        <v>2.5314722222222221E-2</v>
      </c>
      <c r="AA7" s="27"/>
      <c r="AB7" s="29"/>
      <c r="AC7" s="42">
        <f t="shared" si="3"/>
        <v>7</v>
      </c>
      <c r="AD7" s="41">
        <f t="shared" si="4"/>
        <v>2.5304030761019721E-2</v>
      </c>
      <c r="AE7" s="42">
        <f>IF(COUNT(F7,H7,J7,L7:N7,P7,R7,T7,#REF!,X7)&gt;5,5,COUNT(F7,H7,J7,L7:N7,P7,R7,T7,#REF!,X7))</f>
        <v>5</v>
      </c>
      <c r="AF7" s="43">
        <f>IFERROR(IF(AC7&gt;5,AVERAGE(SMALL((F7,H7,J7,L7,N7,P7,R7,T7,V7,X7,Z7,AB7),{1,2,3,4,5})),AD7),"No race run")</f>
        <v>2.5207076561362118E-2</v>
      </c>
      <c r="AH7" s="24"/>
    </row>
    <row r="8" spans="2:34" x14ac:dyDescent="0.25">
      <c r="B8" s="25" t="s">
        <v>13</v>
      </c>
      <c r="C8" s="26" t="s">
        <v>14</v>
      </c>
      <c r="D8" s="26" t="s">
        <v>12</v>
      </c>
      <c r="E8" s="27">
        <v>6.3287037037037031E-2</v>
      </c>
      <c r="F8" s="29">
        <f>98.2%*(E8*86400)*POWER((6.2138818/13.1094),1.07)/86400</f>
        <v>2.7958317732766833E-2</v>
      </c>
      <c r="G8" s="27">
        <v>4.3032407407407408E-2</v>
      </c>
      <c r="H8" s="29">
        <f>99.3%*(G8*86400)*POWER((6.2138818/10),1.07)/86400</f>
        <v>2.5682854328334139E-2</v>
      </c>
      <c r="I8" s="27"/>
      <c r="J8" s="28"/>
      <c r="K8" s="23"/>
      <c r="L8" s="29"/>
      <c r="M8" s="23"/>
      <c r="N8" s="28"/>
      <c r="O8" s="27"/>
      <c r="P8" s="32"/>
      <c r="Q8" s="22"/>
      <c r="R8" s="29"/>
      <c r="S8" s="27"/>
      <c r="T8" s="32"/>
      <c r="U8" s="23"/>
      <c r="V8" s="28"/>
      <c r="W8" s="23"/>
      <c r="X8" s="28"/>
      <c r="Y8" s="27">
        <v>2.613425925925926E-2</v>
      </c>
      <c r="Z8" s="29">
        <f t="shared" si="5"/>
        <v>2.5794513888888888E-2</v>
      </c>
      <c r="AA8" s="27"/>
      <c r="AB8" s="29"/>
      <c r="AC8" s="42">
        <f t="shared" si="3"/>
        <v>3</v>
      </c>
      <c r="AD8" s="41">
        <f t="shared" si="4"/>
        <v>2.6478561983329953E-2</v>
      </c>
      <c r="AE8" s="42">
        <f>IF(COUNT(F8,H8,J8,L8:N8,P8,R8,T8,#REF!,X8)&gt;5,5,COUNT(F8,H8,J8,L8:N8,P8,R8,T8,#REF!,X8))</f>
        <v>2</v>
      </c>
      <c r="AF8" s="43">
        <f>IFERROR(IF(AC8&gt;5,AVERAGE(SMALL((F8,H8,J8,L8,N8,P8,R8,T8,V8,X8,Z8,AB8),{1,2,3,4,5})),AD8),"No race run")</f>
        <v>2.6478561983329953E-2</v>
      </c>
      <c r="AH8" s="24"/>
    </row>
    <row r="9" spans="2:34" x14ac:dyDescent="0.25">
      <c r="B9" s="25" t="s">
        <v>27</v>
      </c>
      <c r="C9" s="26" t="s">
        <v>28</v>
      </c>
      <c r="D9" s="26" t="s">
        <v>12</v>
      </c>
      <c r="E9" s="47"/>
      <c r="F9" s="29"/>
      <c r="G9" s="61"/>
      <c r="H9" s="29"/>
      <c r="I9" s="27"/>
      <c r="J9" s="28"/>
      <c r="K9" s="23"/>
      <c r="L9" s="28"/>
      <c r="M9" s="23"/>
      <c r="N9" s="28"/>
      <c r="O9" s="23">
        <v>2.1956018518518517E-2</v>
      </c>
      <c r="P9" s="29">
        <f>98.4%*(O9*86400)*POWER((6.2138818/5),1.07)/86400</f>
        <v>2.7261464285522525E-2</v>
      </c>
      <c r="Q9" s="27"/>
      <c r="R9" s="29"/>
      <c r="S9" s="27"/>
      <c r="T9" s="32"/>
      <c r="U9" s="23">
        <v>5.8460648148148144E-2</v>
      </c>
      <c r="V9" s="29">
        <f>99.6%*(U9*86400)*POWER((6.2138818/13.1094),1.07)/86400</f>
        <v>2.6194357434689907E-2</v>
      </c>
      <c r="W9" s="23"/>
      <c r="X9" s="29"/>
      <c r="Y9" s="27">
        <v>2.6747685185185183E-2</v>
      </c>
      <c r="Z9" s="29">
        <f t="shared" si="5"/>
        <v>2.6399965277777777E-2</v>
      </c>
      <c r="AA9" s="27"/>
      <c r="AB9" s="29"/>
      <c r="AC9" s="42">
        <f t="shared" si="3"/>
        <v>3</v>
      </c>
      <c r="AD9" s="41">
        <f t="shared" si="4"/>
        <v>2.6618595665996735E-2</v>
      </c>
      <c r="AE9" s="42">
        <f>IF(COUNT(F9,H9,J9,L9:N9,P9,R9,T9,#REF!,X9)&gt;5,5,COUNT(F9,H9,J9,L9:N9,P9,R9,T9,#REF!,X9))</f>
        <v>1</v>
      </c>
      <c r="AF9" s="43">
        <f>IFERROR(IF(AC9&gt;5,AVERAGE(SMALL((F9,H9,J9,L9,N9,P9,R9,T9,V9,X9,Z9,AB9),{1,2,3,4,5})),AD9),"No race run")</f>
        <v>2.6618595665996735E-2</v>
      </c>
      <c r="AH9" s="24"/>
    </row>
    <row r="10" spans="2:34" x14ac:dyDescent="0.25">
      <c r="B10" s="25" t="s">
        <v>21</v>
      </c>
      <c r="C10" s="26" t="s">
        <v>22</v>
      </c>
      <c r="D10" s="26" t="s">
        <v>12</v>
      </c>
      <c r="E10" s="47">
        <v>6.1388888888888889E-2</v>
      </c>
      <c r="F10" s="29">
        <f>98.2%*(E10*86400)*POWER((6.2138818/13.1094),1.07)/86400</f>
        <v>2.7119772723956714E-2</v>
      </c>
      <c r="G10" s="27"/>
      <c r="H10" s="32"/>
      <c r="I10" s="27">
        <v>2.7199074074074073E-2</v>
      </c>
      <c r="J10" s="29">
        <f>98.7%*(I10)</f>
        <v>2.6845486111111112E-2</v>
      </c>
      <c r="K10" s="23"/>
      <c r="L10" s="29"/>
      <c r="M10" s="23"/>
      <c r="N10" s="28"/>
      <c r="O10" s="27"/>
      <c r="P10" s="29"/>
      <c r="Q10" s="27"/>
      <c r="R10" s="29"/>
      <c r="S10" s="27"/>
      <c r="T10" s="32"/>
      <c r="U10" s="23"/>
      <c r="V10" s="28"/>
      <c r="W10" s="23"/>
      <c r="X10" s="28"/>
      <c r="Y10" s="27">
        <v>2.642361111111111E-2</v>
      </c>
      <c r="Z10" s="32">
        <f t="shared" si="5"/>
        <v>2.6080104166666666E-2</v>
      </c>
      <c r="AA10" s="27"/>
      <c r="AB10" s="32"/>
      <c r="AC10" s="42">
        <f t="shared" si="3"/>
        <v>3</v>
      </c>
      <c r="AD10" s="41">
        <f t="shared" si="4"/>
        <v>2.6681787667244827E-2</v>
      </c>
      <c r="AE10" s="42">
        <f>IF(COUNT(F10,H10,J10,L10:N10,P10,R10,T10,#REF!,X10)&gt;5,5,COUNT(F10,H10,J10,L10:N10,P10,R10,T10,#REF!,X10))</f>
        <v>2</v>
      </c>
      <c r="AF10" s="43">
        <f>IFERROR(IF(AC10&gt;5,AVERAGE(SMALL((F10,H10,J10,L10,N10,P10,R10,T10,V10,X10,Z10,AB10),{1,2,3,4,5})),AD10),"No race run")</f>
        <v>2.6681787667244827E-2</v>
      </c>
      <c r="AH10" s="24"/>
    </row>
    <row r="11" spans="2:34" x14ac:dyDescent="0.25">
      <c r="B11" s="25" t="s">
        <v>25</v>
      </c>
      <c r="C11" s="26" t="s">
        <v>26</v>
      </c>
      <c r="D11" s="26" t="s">
        <v>12</v>
      </c>
      <c r="E11" s="23">
        <v>6.3020833333333331E-2</v>
      </c>
      <c r="F11" s="29">
        <f>98.2%*(E11*86400)*POWER((6.2138818/13.1094),1.07)/86400</f>
        <v>2.7840716908360541E-2</v>
      </c>
      <c r="G11" s="27">
        <v>4.6678240740740735E-2</v>
      </c>
      <c r="H11" s="29">
        <f>99.3%*(G11*86400)*POWER((6.2138818/10),1.07)/86400</f>
        <v>2.7858782008114993E-2</v>
      </c>
      <c r="I11" s="27">
        <v>2.8252314814814813E-2</v>
      </c>
      <c r="J11" s="29">
        <f>98.7%*(I11)</f>
        <v>2.7885034722222219E-2</v>
      </c>
      <c r="K11" s="23">
        <v>3.4687500000000003E-2</v>
      </c>
      <c r="L11" s="29">
        <f>98.1%*(K11*86400)*POWER((6.2138818/7.45645),1.07)/86400</f>
        <v>2.7998260320866775E-2</v>
      </c>
      <c r="M11" s="23"/>
      <c r="N11" s="28"/>
      <c r="O11" s="27"/>
      <c r="P11" s="29"/>
      <c r="Q11" s="27">
        <v>1.7164351851851851E-2</v>
      </c>
      <c r="R11" s="29">
        <f>99.9%*(Q11*86400)*POWER((6.2138818/3.9),1.07)/86400</f>
        <v>2.8226183741102969E-2</v>
      </c>
      <c r="S11" s="27"/>
      <c r="T11" s="32"/>
      <c r="U11" s="23"/>
      <c r="V11" s="28"/>
      <c r="W11" s="23"/>
      <c r="X11" s="29"/>
      <c r="Y11" s="27">
        <v>2.8402777777777777E-2</v>
      </c>
      <c r="Z11" s="32">
        <f t="shared" si="5"/>
        <v>2.8033541666666665E-2</v>
      </c>
      <c r="AA11" s="27"/>
      <c r="AB11" s="32"/>
      <c r="AC11" s="42">
        <f t="shared" si="3"/>
        <v>6</v>
      </c>
      <c r="AD11" s="41">
        <f t="shared" si="4"/>
        <v>2.7973753227889028E-2</v>
      </c>
      <c r="AE11" s="42">
        <f>IF(COUNT(F11,H11,J11,L11:N11,P11,R11,T11,#REF!,X11)&gt;5,5,COUNT(F11,H11,J11,L11:N11,P11,R11,T11,#REF!,X11))</f>
        <v>5</v>
      </c>
      <c r="AF11" s="43">
        <f>IFERROR(IF(AC11&gt;5,AVERAGE(SMALL((F11,H11,J11,L11,N11,P11,R11,T11,V11,X11,Z11,AB11),{1,2,3,4,5})),AD11),"No race run")</f>
        <v>2.7923267125246239E-2</v>
      </c>
      <c r="AH11" s="24"/>
    </row>
    <row r="12" spans="2:34" x14ac:dyDescent="0.25">
      <c r="B12" s="25" t="s">
        <v>72</v>
      </c>
      <c r="C12" s="26" t="s">
        <v>50</v>
      </c>
      <c r="D12" s="26" t="s">
        <v>12</v>
      </c>
      <c r="E12" s="47"/>
      <c r="F12" s="29"/>
      <c r="G12" s="27">
        <v>4.7175925925925927E-2</v>
      </c>
      <c r="H12" s="29">
        <f>99.3%*(G12*86400)*POWER((6.2138818/10),1.07)/86400</f>
        <v>2.815581340567239E-2</v>
      </c>
      <c r="I12" s="27"/>
      <c r="J12" s="28"/>
      <c r="K12" s="23"/>
      <c r="L12" s="28"/>
      <c r="M12" s="23"/>
      <c r="N12" s="28"/>
      <c r="O12" s="23"/>
      <c r="P12" s="29"/>
      <c r="Q12" s="27"/>
      <c r="R12" s="29"/>
      <c r="S12" s="27"/>
      <c r="T12" s="32"/>
      <c r="U12" s="23"/>
      <c r="V12" s="28"/>
      <c r="W12" s="23"/>
      <c r="X12" s="28"/>
      <c r="Y12" s="27"/>
      <c r="Z12" s="32"/>
      <c r="AA12" s="27"/>
      <c r="AB12" s="32"/>
      <c r="AC12" s="42">
        <f t="shared" si="3"/>
        <v>1</v>
      </c>
      <c r="AD12" s="41">
        <f t="shared" si="4"/>
        <v>2.815581340567239E-2</v>
      </c>
      <c r="AE12" s="42">
        <f>IF(COUNT(F12,H12,J12,L12:N12,P12,R12,T12,#REF!,X12)&gt;5,5,COUNT(F12,H12,J12,L12:N12,P12,R12,T12,#REF!,X12))</f>
        <v>1</v>
      </c>
      <c r="AF12" s="43">
        <f>IFERROR(IF(AC12&gt;5,AVERAGE(SMALL((F12,H12,J12,L12,N12,P12,R12,T12,V12,X12,Z12,AB12),{1,2,3,4,5})),AD12),"No race run")</f>
        <v>2.815581340567239E-2</v>
      </c>
      <c r="AH12" s="24"/>
    </row>
    <row r="13" spans="2:34" x14ac:dyDescent="0.25">
      <c r="B13" s="36" t="s">
        <v>15</v>
      </c>
      <c r="C13" s="37" t="s">
        <v>16</v>
      </c>
      <c r="D13" s="37" t="s">
        <v>17</v>
      </c>
      <c r="E13" s="47"/>
      <c r="F13" s="29"/>
      <c r="G13" s="27">
        <v>4.628472222222222E-2</v>
      </c>
      <c r="H13" s="29">
        <f>99.3%*(G13*86400)*POWER((6.2138818/10),1.07)/86400</f>
        <v>2.7623919972837065E-2</v>
      </c>
      <c r="I13" s="27"/>
      <c r="J13" s="28"/>
      <c r="K13" s="23"/>
      <c r="L13" s="29"/>
      <c r="M13" s="23"/>
      <c r="N13" s="28"/>
      <c r="O13" s="23"/>
      <c r="P13" s="32"/>
      <c r="Q13" s="27"/>
      <c r="R13" s="29"/>
      <c r="S13" s="27"/>
      <c r="T13" s="29"/>
      <c r="U13" s="23"/>
      <c r="V13" s="28"/>
      <c r="W13" s="23"/>
      <c r="X13" s="29"/>
      <c r="Y13" s="27">
        <v>2.9155092592592594E-2</v>
      </c>
      <c r="Z13" s="29">
        <f>98.7%*(Y13)</f>
        <v>2.8776076388888891E-2</v>
      </c>
      <c r="AA13" s="27"/>
      <c r="AB13" s="29"/>
      <c r="AC13" s="42">
        <f t="shared" si="3"/>
        <v>2</v>
      </c>
      <c r="AD13" s="41">
        <f t="shared" si="4"/>
        <v>2.8199998180862978E-2</v>
      </c>
      <c r="AE13" s="42">
        <f>IF(COUNT(F13,H13,J13,L13:N13,P13,R13,T13,#REF!,X13)&gt;5,5,COUNT(F13,H13,J13,L13:N13,P13,R13,T13,#REF!,X13))</f>
        <v>1</v>
      </c>
      <c r="AF13" s="43">
        <f>IFERROR(IF(AC13&gt;5,AVERAGE(SMALL((F13,H13,J13,L13,N13,P13,R13,T13,V13,X13,Z13,AB13),{1,2,3,4,5})),AD13),"No race run")</f>
        <v>2.8199998180862978E-2</v>
      </c>
      <c r="AH13" s="24"/>
    </row>
    <row r="14" spans="2:34" x14ac:dyDescent="0.25">
      <c r="B14" s="36" t="s">
        <v>68</v>
      </c>
      <c r="C14" s="37" t="s">
        <v>53</v>
      </c>
      <c r="D14" s="37" t="s">
        <v>17</v>
      </c>
      <c r="E14" s="23"/>
      <c r="F14" s="29"/>
      <c r="G14" s="27">
        <v>4.8020833333333339E-2</v>
      </c>
      <c r="H14" s="29">
        <f>99.3%*(G14*86400)*POWER((6.2138818/10),1.07)/86400</f>
        <v>2.866007601082796E-2</v>
      </c>
      <c r="I14" s="27"/>
      <c r="J14" s="28"/>
      <c r="K14" s="23">
        <v>3.6354166666666667E-2</v>
      </c>
      <c r="L14" s="29">
        <f>98.1%*(K14*86400)*POWER((6.2138818/7.45645),1.07)/86400</f>
        <v>2.9343522078025534E-2</v>
      </c>
      <c r="M14" s="23"/>
      <c r="N14" s="28"/>
      <c r="O14" s="27">
        <v>2.3414351851851853E-2</v>
      </c>
      <c r="P14" s="29">
        <f>98.4%*(O14*86400)*POWER((6.2138818/5),1.07)/86400</f>
        <v>2.9072188850612586E-2</v>
      </c>
      <c r="Q14" s="27">
        <v>1.7870370370370373E-2</v>
      </c>
      <c r="R14" s="29">
        <f>99.9%*(Q14*86400)*POWER((6.2138818/3.9),1.07)/86400</f>
        <v>2.9387206807999319E-2</v>
      </c>
      <c r="S14" s="27"/>
      <c r="T14" s="32"/>
      <c r="U14" s="23"/>
      <c r="V14" s="28"/>
      <c r="W14" s="23"/>
      <c r="X14" s="29"/>
      <c r="Y14" s="27">
        <v>3.0000000000000002E-2</v>
      </c>
      <c r="Z14" s="32">
        <f>98.7%*(Y14)</f>
        <v>2.9610000000000001E-2</v>
      </c>
      <c r="AA14" s="27"/>
      <c r="AB14" s="32"/>
      <c r="AC14" s="42">
        <f t="shared" si="3"/>
        <v>5</v>
      </c>
      <c r="AD14" s="41">
        <f t="shared" si="4"/>
        <v>2.921459874949308E-2</v>
      </c>
      <c r="AE14" s="42">
        <f>IF(COUNT(F14,H14,J14,L14:N14,P14,R14,T14,#REF!,X14)&gt;5,5,COUNT(F14,H14,J14,L14:N14,P14,R14,T14,#REF!,X14))</f>
        <v>4</v>
      </c>
      <c r="AF14" s="43">
        <f>IFERROR(IF(AC14&gt;5,AVERAGE(SMALL((F14,H14,J14,L14,N14,P14,R14,T14,V14,X14,Z14,AB14),{1,2,3,4,5})),AD14),"No race run")</f>
        <v>2.921459874949308E-2</v>
      </c>
      <c r="AH14" s="24"/>
    </row>
    <row r="15" spans="2:34" x14ac:dyDescent="0.25">
      <c r="B15" s="25" t="s">
        <v>51</v>
      </c>
      <c r="C15" s="26" t="s">
        <v>52</v>
      </c>
      <c r="D15" s="26" t="s">
        <v>12</v>
      </c>
      <c r="E15" s="27">
        <v>6.7199074074074064E-2</v>
      </c>
      <c r="F15" s="29">
        <f>98.2%*(E15*86400)*POWER((6.2138818/13.1094),1.07)/86400</f>
        <v>2.9686538543607217E-2</v>
      </c>
      <c r="G15" s="61"/>
      <c r="H15" s="45"/>
      <c r="I15" s="57"/>
      <c r="J15" s="32"/>
      <c r="K15" s="23"/>
      <c r="L15" s="32"/>
      <c r="M15" s="23"/>
      <c r="N15" s="28"/>
      <c r="O15" s="27">
        <v>2.3344907407407408E-2</v>
      </c>
      <c r="P15" s="29">
        <f>98.4%*(O15*86400)*POWER((6.2138818/5),1.07)/86400</f>
        <v>2.8985963871322584E-2</v>
      </c>
      <c r="Q15" s="27">
        <v>1.7650462962962962E-2</v>
      </c>
      <c r="R15" s="29">
        <f>99.9%*(Q15*86400)*POWER((6.2138818/3.9),1.07)/86400</f>
        <v>2.9025576672408647E-2</v>
      </c>
      <c r="S15" s="27"/>
      <c r="T15" s="32"/>
      <c r="U15" s="23"/>
      <c r="V15" s="28"/>
      <c r="W15" s="23"/>
      <c r="X15" s="29"/>
      <c r="Y15" s="27">
        <v>3.0300925925925926E-2</v>
      </c>
      <c r="Z15" s="32">
        <f>98.7%*(Y15)</f>
        <v>2.9907013888888889E-2</v>
      </c>
      <c r="AA15" s="27">
        <v>5.0682870370370371E-2</v>
      </c>
      <c r="AB15" s="29">
        <f>97.3%*(AA15*86400)*POWER((6.2138818/10),1.07)/86400</f>
        <v>2.9639606938719844E-2</v>
      </c>
      <c r="AC15" s="42">
        <f t="shared" si="3"/>
        <v>5</v>
      </c>
      <c r="AD15" s="41">
        <f t="shared" si="4"/>
        <v>2.9448939982989437E-2</v>
      </c>
      <c r="AE15" s="42">
        <f>IF(COUNT(F15,H15,J15,L15:N15,P15,R15,T15,#REF!,X15)&gt;5,5,COUNT(F15,H15,J15,L15:N15,P15,R15,T15,#REF!,X15))</f>
        <v>3</v>
      </c>
      <c r="AF15" s="43">
        <f>IFERROR(IF(AC15&gt;5,AVERAGE(SMALL((F15,H15,J15,L15,N15,P15,R15,T15,V15,X15,Z15,AB15),{1,2,3,4,5})),AD15),"No race run")</f>
        <v>2.9448939982989437E-2</v>
      </c>
      <c r="AH15" s="24"/>
    </row>
    <row r="16" spans="2:34" x14ac:dyDescent="0.25">
      <c r="B16" s="25" t="s">
        <v>72</v>
      </c>
      <c r="C16" s="26" t="s">
        <v>50</v>
      </c>
      <c r="D16" s="26" t="s">
        <v>12</v>
      </c>
      <c r="E16" s="23">
        <v>6.9340277777777778E-2</v>
      </c>
      <c r="F16" s="29">
        <f>98.2%*(E16*86400)*POWER((6.2138818/13.1094),1.07)/86400</f>
        <v>3.0632458218179615E-2</v>
      </c>
      <c r="G16" s="22"/>
      <c r="H16" s="32"/>
      <c r="I16" s="27">
        <v>2.8807870370370373E-2</v>
      </c>
      <c r="J16" s="29">
        <f>98.7%*(I16)</f>
        <v>2.8433368055555557E-2</v>
      </c>
      <c r="K16" s="33"/>
      <c r="L16" s="30"/>
      <c r="M16" s="33"/>
      <c r="N16" s="28"/>
      <c r="O16" s="27"/>
      <c r="P16" s="32"/>
      <c r="Q16" s="27"/>
      <c r="R16" s="32"/>
      <c r="S16" s="27"/>
      <c r="T16" s="32"/>
      <c r="U16" s="23"/>
      <c r="V16" s="28"/>
      <c r="W16" s="23"/>
      <c r="X16" s="28"/>
      <c r="Y16" s="27"/>
      <c r="Z16" s="32"/>
      <c r="AA16" s="27"/>
      <c r="AB16" s="32"/>
      <c r="AC16" s="42">
        <f t="shared" si="3"/>
        <v>2</v>
      </c>
      <c r="AD16" s="41">
        <f t="shared" si="4"/>
        <v>2.9532913136867588E-2</v>
      </c>
      <c r="AE16" s="42">
        <f>IF(COUNT(F16,H16,J16,L16:N16,P16,R16,T16,#REF!,X16)&gt;5,5,COUNT(F16,H16,J16,L16:N16,P16,R16,T16,#REF!,X16))</f>
        <v>2</v>
      </c>
      <c r="AF16" s="43">
        <f>IFERROR(IF(AC16&gt;5,AVERAGE(SMALL((F16,H16,J16,L16,N16,P16,R16,T16,V16,X16,Z16,AB16),{1,2,3,4,5})),AD16),"No race run")</f>
        <v>2.9532913136867588E-2</v>
      </c>
      <c r="AH16" s="24"/>
    </row>
    <row r="17" spans="2:34" x14ac:dyDescent="0.25">
      <c r="B17" s="25" t="s">
        <v>75</v>
      </c>
      <c r="C17" s="26" t="s">
        <v>76</v>
      </c>
      <c r="D17" s="26" t="s">
        <v>12</v>
      </c>
      <c r="E17" s="23"/>
      <c r="F17" s="29"/>
      <c r="G17" s="61"/>
      <c r="H17" s="32"/>
      <c r="I17" s="27">
        <v>3.0219907407407407E-2</v>
      </c>
      <c r="J17" s="29">
        <f>98.7%*(I17)</f>
        <v>2.9827048611111111E-2</v>
      </c>
      <c r="K17" s="23">
        <v>3.6840277777777777E-2</v>
      </c>
      <c r="L17" s="29">
        <f>98.1%*(K17*86400)*POWER((6.2138818/7.45645),1.07)/86400</f>
        <v>2.9735890090530182E-2</v>
      </c>
      <c r="M17" s="23"/>
      <c r="N17" s="28"/>
      <c r="O17" s="23"/>
      <c r="P17" s="29"/>
      <c r="Q17" s="27"/>
      <c r="R17" s="29"/>
      <c r="S17" s="27">
        <v>4.0185185185185185E-2</v>
      </c>
      <c r="T17" s="29">
        <f>97.6%*(S17*86400)*POWER((6.2138818/8),1.07)/86400</f>
        <v>2.9930081721303493E-2</v>
      </c>
      <c r="U17" s="23">
        <v>6.5243055555555554E-2</v>
      </c>
      <c r="V17" s="29">
        <f>99.6%*(U17*86400)*POWER((6.2138818/13.1094),1.07)/86400</f>
        <v>2.9233338518975846E-2</v>
      </c>
      <c r="W17" s="23">
        <v>2.90162037037037E-2</v>
      </c>
      <c r="X17" s="29">
        <f>99.8%*(W17)</f>
        <v>2.8958171296296294E-2</v>
      </c>
      <c r="Y17" s="27"/>
      <c r="Z17" s="32"/>
      <c r="AA17" s="27"/>
      <c r="AB17" s="32"/>
      <c r="AC17" s="42">
        <f t="shared" si="3"/>
        <v>5</v>
      </c>
      <c r="AD17" s="41">
        <f t="shared" si="4"/>
        <v>2.9536906047643384E-2</v>
      </c>
      <c r="AE17" s="42">
        <f>IF(COUNT(F17,H17,J17,L17:N17,P17,R17,T17,#REF!,X17)&gt;5,5,COUNT(F17,H17,J17,L17:N17,P17,R17,T17,#REF!,X17))</f>
        <v>4</v>
      </c>
      <c r="AF17" s="43">
        <f>IFERROR(IF(AC17&gt;5,AVERAGE(SMALL((F17,H17,J17,L17,N17,P17,R17,T17,V17,X17,Z17,AB17),{1,2,3,4,5})),AD17),"No race run")</f>
        <v>2.9536906047643384E-2</v>
      </c>
      <c r="AH17" s="24"/>
    </row>
    <row r="18" spans="2:34" x14ac:dyDescent="0.25">
      <c r="B18" s="36" t="s">
        <v>31</v>
      </c>
      <c r="C18" s="37" t="s">
        <v>24</v>
      </c>
      <c r="D18" s="37" t="s">
        <v>17</v>
      </c>
      <c r="E18" s="47"/>
      <c r="F18" s="29"/>
      <c r="G18" s="61"/>
      <c r="H18" s="29"/>
      <c r="I18" s="27"/>
      <c r="J18" s="28"/>
      <c r="K18" s="23"/>
      <c r="L18" s="28"/>
      <c r="M18" s="23">
        <v>7.1284722222222222E-2</v>
      </c>
      <c r="N18" s="29">
        <f>95.2%*(M18*86400)*POWER((6.2138818/13.1094),1.07)/86400</f>
        <v>3.0529394784269304E-2</v>
      </c>
      <c r="O18" s="27">
        <v>2.3657407407407408E-2</v>
      </c>
      <c r="P18" s="29">
        <f>98.4%*(O18*86400)*POWER((6.2138818/5),1.07)/86400</f>
        <v>2.9373976278127593E-2</v>
      </c>
      <c r="Q18" s="27">
        <v>1.7858796296296296E-2</v>
      </c>
      <c r="R18" s="29">
        <f>99.9%*(Q18*86400)*POWER((6.2138818/3.9),1.07)/86400</f>
        <v>2.9368173642968228E-2</v>
      </c>
      <c r="S18" s="27"/>
      <c r="T18" s="29"/>
      <c r="U18" s="23">
        <v>6.6469907407407408E-2</v>
      </c>
      <c r="V18" s="29">
        <f>99.6%*(U18*86400)*POWER((6.2138818/13.1094),1.07)/86400</f>
        <v>2.9783051820911528E-2</v>
      </c>
      <c r="W18" s="23"/>
      <c r="X18" s="29"/>
      <c r="Y18" s="27">
        <v>3.0138888888888885E-2</v>
      </c>
      <c r="Z18" s="32">
        <f>98.7%*(Y18)</f>
        <v>2.974708333333333E-2</v>
      </c>
      <c r="AA18" s="27">
        <v>5.0960648148148151E-2</v>
      </c>
      <c r="AB18" s="29">
        <f>97.3%*(AA18*86400)*POWER((6.2138818/10),1.07)/86400</f>
        <v>2.9802052831966991E-2</v>
      </c>
      <c r="AC18" s="42">
        <f t="shared" si="3"/>
        <v>6</v>
      </c>
      <c r="AD18" s="41">
        <f t="shared" si="4"/>
        <v>2.9767288781929496E-2</v>
      </c>
      <c r="AE18" s="42">
        <f>IF(COUNT(F18,H18,J18,L18:N18,P18,R18,T18,#REF!,X18)&gt;5,5,COUNT(F18,H18,J18,L18:N18,P18,R18,T18,#REF!,X18))</f>
        <v>4</v>
      </c>
      <c r="AF18" s="43">
        <f>IFERROR(IF(AC18&gt;5,AVERAGE(SMALL((F18,H18,J18,L18,N18,P18,R18,T18,V18,X18,Z18,AB18),{1,2,3,4,5})),AD18),"No race run")</f>
        <v>2.9614867581461535E-2</v>
      </c>
      <c r="AH18" s="24"/>
    </row>
    <row r="19" spans="2:34" x14ac:dyDescent="0.25">
      <c r="B19" s="25" t="s">
        <v>64</v>
      </c>
      <c r="C19" s="26" t="s">
        <v>65</v>
      </c>
      <c r="D19" s="26" t="s">
        <v>12</v>
      </c>
      <c r="E19" s="23">
        <v>6.9340277777777778E-2</v>
      </c>
      <c r="F19" s="29">
        <f>98.2%*(E19*86400)*POWER((6.2138818/13.1094),1.07)/86400</f>
        <v>3.0632458218179615E-2</v>
      </c>
      <c r="G19" s="61"/>
      <c r="H19" s="32"/>
      <c r="I19" s="27">
        <v>3.1828703703703706E-2</v>
      </c>
      <c r="J19" s="29">
        <f>98.7%*(I19)</f>
        <v>3.1414930555555561E-2</v>
      </c>
      <c r="K19" s="33"/>
      <c r="L19" s="30"/>
      <c r="M19" s="33"/>
      <c r="N19" s="28"/>
      <c r="O19" s="27">
        <v>2.3750000000000004E-2</v>
      </c>
      <c r="P19" s="29">
        <f>98.4%*(O19*86400)*POWER((6.2138818/5),1.07)/86400</f>
        <v>2.9488942917180933E-2</v>
      </c>
      <c r="Q19" s="27">
        <v>1.7465277777777777E-2</v>
      </c>
      <c r="R19" s="29">
        <f>99.9%*(Q19*86400)*POWER((6.2138818/3.9),1.07)/86400</f>
        <v>2.8721046031911248E-2</v>
      </c>
      <c r="S19" s="27"/>
      <c r="T19" s="32"/>
      <c r="U19" s="23"/>
      <c r="V19" s="28"/>
      <c r="W19" s="23"/>
      <c r="X19" s="29"/>
      <c r="Y19" s="27"/>
      <c r="Z19" s="32"/>
      <c r="AA19" s="27"/>
      <c r="AB19" s="32"/>
      <c r="AC19" s="42">
        <f t="shared" si="3"/>
        <v>4</v>
      </c>
      <c r="AD19" s="41">
        <f t="shared" si="4"/>
        <v>3.0064344430706838E-2</v>
      </c>
      <c r="AE19" s="42">
        <f>IF(COUNT(F19,H19,J19,L19:N19,P19,R19,T19,#REF!,X19)&gt;5,5,COUNT(F19,H19,J19,L19:N19,P19,R19,T19,#REF!,X19))</f>
        <v>4</v>
      </c>
      <c r="AF19" s="43">
        <f>IFERROR(IF(AC19&gt;5,AVERAGE(SMALL((F19,H19,J19,L19,N19,P19,R19,T19,V19,X19,Z19,AB19),{1,2,3,4,5})),AD19),"No race run")</f>
        <v>3.0064344430706838E-2</v>
      </c>
      <c r="AH19" s="24"/>
    </row>
    <row r="20" spans="2:34" x14ac:dyDescent="0.25">
      <c r="B20" s="25" t="s">
        <v>62</v>
      </c>
      <c r="C20" s="26" t="s">
        <v>63</v>
      </c>
      <c r="D20" s="26" t="s">
        <v>12</v>
      </c>
      <c r="E20" s="23"/>
      <c r="F20" s="29"/>
      <c r="G20" s="61"/>
      <c r="H20" s="32"/>
      <c r="I20" s="27">
        <v>3.2037037037037037E-2</v>
      </c>
      <c r="J20" s="29">
        <f>98.7%*(I20)</f>
        <v>3.1620555555555555E-2</v>
      </c>
      <c r="K20" s="23"/>
      <c r="L20" s="29"/>
      <c r="M20" s="23"/>
      <c r="N20" s="28"/>
      <c r="O20" s="27">
        <v>2.4016203703703706E-2</v>
      </c>
      <c r="P20" s="29">
        <f>98.4%*(O20*86400)*POWER((6.2138818/5),1.07)/86400</f>
        <v>2.9819472004459273E-2</v>
      </c>
      <c r="Q20" s="27">
        <v>1.7592592592592594E-2</v>
      </c>
      <c r="R20" s="29">
        <f>99.9%*(Q20*86400)*POWER((6.2138818/3.9),1.07)/86400</f>
        <v>2.8930410847253216E-2</v>
      </c>
      <c r="S20" s="27"/>
      <c r="T20" s="32"/>
      <c r="U20" s="23"/>
      <c r="V20" s="28"/>
      <c r="W20" s="23"/>
      <c r="X20" s="29"/>
      <c r="Y20" s="27">
        <v>3.037037037037037E-2</v>
      </c>
      <c r="Z20" s="32">
        <f>98.7%*(Y20)</f>
        <v>2.9975555555555554E-2</v>
      </c>
      <c r="AA20" s="27"/>
      <c r="AB20" s="32"/>
      <c r="AC20" s="42">
        <f t="shared" si="3"/>
        <v>4</v>
      </c>
      <c r="AD20" s="41">
        <f t="shared" si="4"/>
        <v>3.0086498490705903E-2</v>
      </c>
      <c r="AE20" s="42">
        <f>IF(COUNT(F20,H20,J20,L20:N20,P20,R20,T20,#REF!,X20)&gt;5,5,COUNT(F20,H20,J20,L20:N20,P20,R20,T20,#REF!,X20))</f>
        <v>3</v>
      </c>
      <c r="AF20" s="43">
        <f>IFERROR(IF(AC20&gt;5,AVERAGE(SMALL((F20,H20,J20,L20,N20,P20,R20,T20,V20,X20,Z20,AB20),{1,2,3,4,5})),AD20),"No race run")</f>
        <v>3.0086498490705903E-2</v>
      </c>
      <c r="AH20" s="24"/>
    </row>
    <row r="21" spans="2:34" x14ac:dyDescent="0.25">
      <c r="B21" s="25" t="s">
        <v>98</v>
      </c>
      <c r="C21" s="26" t="s">
        <v>99</v>
      </c>
      <c r="D21" s="26" t="s">
        <v>12</v>
      </c>
      <c r="E21" s="23"/>
      <c r="F21" s="29"/>
      <c r="G21" s="22"/>
      <c r="H21" s="32"/>
      <c r="I21" s="27">
        <v>3.0972222222222224E-2</v>
      </c>
      <c r="J21" s="29">
        <f>98.7%*(I21)</f>
        <v>3.0569583333333334E-2</v>
      </c>
      <c r="K21" s="33"/>
      <c r="L21" s="30"/>
      <c r="M21" s="33"/>
      <c r="N21" s="28"/>
      <c r="O21" s="27"/>
      <c r="P21" s="32"/>
      <c r="Q21" s="27"/>
      <c r="R21" s="32"/>
      <c r="S21" s="27"/>
      <c r="T21" s="32"/>
      <c r="U21" s="23"/>
      <c r="V21" s="28"/>
      <c r="W21" s="23"/>
      <c r="X21" s="28"/>
      <c r="Y21" s="27"/>
      <c r="Z21" s="32"/>
      <c r="AA21" s="27"/>
      <c r="AB21" s="32"/>
      <c r="AC21" s="42">
        <f t="shared" si="3"/>
        <v>1</v>
      </c>
      <c r="AD21" s="41">
        <f t="shared" si="4"/>
        <v>3.0569583333333334E-2</v>
      </c>
      <c r="AE21" s="42">
        <f>IF(COUNT(F21,H21,J21,L21:N21,P21,R21,T21,#REF!,X21)&gt;5,5,COUNT(F21,H21,J21,L21:N21,P21,R21,T21,#REF!,X21))</f>
        <v>1</v>
      </c>
      <c r="AF21" s="43">
        <f>IFERROR(IF(AC21&gt;5,AVERAGE(SMALL((F21,H21,J21,L21,N21,P21,R21,T21,V21,X21,Z21,AB21),{1,2,3,4,5})),AD21),"No race run")</f>
        <v>3.0569583333333334E-2</v>
      </c>
      <c r="AH21" s="24"/>
    </row>
    <row r="22" spans="2:34" x14ac:dyDescent="0.25">
      <c r="B22" s="36" t="s">
        <v>29</v>
      </c>
      <c r="C22" s="37" t="s">
        <v>30</v>
      </c>
      <c r="D22" s="37" t="s">
        <v>17</v>
      </c>
      <c r="E22" s="23"/>
      <c r="F22" s="29"/>
      <c r="G22" s="27">
        <v>4.9814814814814812E-2</v>
      </c>
      <c r="H22" s="29">
        <f>99.3%*(G22*86400)*POWER((6.2138818/10),1.07)/86400</f>
        <v>2.9730770583418539E-2</v>
      </c>
      <c r="I22" s="27"/>
      <c r="J22" s="28"/>
      <c r="K22" s="23">
        <v>3.9120370370370368E-2</v>
      </c>
      <c r="L22" s="29">
        <f>98.1%*(K22*86400)*POWER((6.2138818/7.45645),1.07)/86400</f>
        <v>3.1576282911087654E-2</v>
      </c>
      <c r="M22" s="23">
        <v>7.318287037037037E-2</v>
      </c>
      <c r="N22" s="29">
        <f>95.2%*(M22*86400)*POWER((6.2138818/13.1094),1.07)/86400</f>
        <v>3.1342322328451827E-2</v>
      </c>
      <c r="O22" s="27">
        <v>2.5833333333333333E-2</v>
      </c>
      <c r="P22" s="29">
        <f>98.4%*(O22*86400)*POWER((6.2138818/5),1.07)/86400</f>
        <v>3.2075692295881003E-2</v>
      </c>
      <c r="Q22" s="27">
        <v>1.9004629629629632E-2</v>
      </c>
      <c r="R22" s="29">
        <f>99.9%*(Q22*86400)*POWER((6.2138818/3.9),1.07)/86400</f>
        <v>3.1252456981045909E-2</v>
      </c>
      <c r="S22" s="27"/>
      <c r="T22" s="32"/>
      <c r="U22" s="23"/>
      <c r="V22" s="28"/>
      <c r="W22" s="23">
        <v>3.050925925925926E-2</v>
      </c>
      <c r="X22" s="29">
        <f>99.8%*(W22)</f>
        <v>3.0448240740740741E-2</v>
      </c>
      <c r="Y22" s="27">
        <v>3.1053240740740742E-2</v>
      </c>
      <c r="Z22" s="32">
        <f>98.7%*(Y22)</f>
        <v>3.0649548611111112E-2</v>
      </c>
      <c r="AA22" s="27">
        <v>5.2627314814814814E-2</v>
      </c>
      <c r="AB22" s="29">
        <f>97.3%*(AA22*86400)*POWER((6.2138818/10),1.07)/86400</f>
        <v>3.0776728191449901E-2</v>
      </c>
      <c r="AC22" s="42">
        <f t="shared" si="3"/>
        <v>8</v>
      </c>
      <c r="AD22" s="41">
        <f t="shared" si="4"/>
        <v>3.0981505330398333E-2</v>
      </c>
      <c r="AE22" s="42">
        <f>IF(COUNT(F22,H22,J22,L22:N22,P22,R22,T22,#REF!,X22)&gt;5,5,COUNT(F22,H22,J22,L22:N22,P22,R22,T22,#REF!,X22))</f>
        <v>5</v>
      </c>
      <c r="AF22" s="43">
        <f>IFERROR(IF(AC22&gt;5,AVERAGE(SMALL((F22,H22,J22,L22,N22,P22,R22,T22,V22,X22,Z22,AB22),{1,2,3,4,5})),AD22),"No race run")</f>
        <v>3.0571549021553242E-2</v>
      </c>
      <c r="AH22" s="24"/>
    </row>
    <row r="23" spans="2:34" x14ac:dyDescent="0.25">
      <c r="B23" s="25" t="s">
        <v>122</v>
      </c>
      <c r="C23" s="26" t="s">
        <v>28</v>
      </c>
      <c r="D23" s="26" t="s">
        <v>12</v>
      </c>
      <c r="E23" s="23"/>
      <c r="F23" s="32"/>
      <c r="G23" s="61"/>
      <c r="H23" s="29"/>
      <c r="I23" s="27"/>
      <c r="J23" s="28"/>
      <c r="K23" s="23"/>
      <c r="L23" s="29"/>
      <c r="M23" s="23"/>
      <c r="N23" s="28"/>
      <c r="O23" s="27"/>
      <c r="P23" s="32"/>
      <c r="Q23" s="27"/>
      <c r="R23" s="29"/>
      <c r="S23" s="27"/>
      <c r="T23" s="32"/>
      <c r="U23" s="23"/>
      <c r="V23" s="28"/>
      <c r="W23" s="23"/>
      <c r="X23" s="29"/>
      <c r="Y23" s="27"/>
      <c r="Z23" s="32"/>
      <c r="AA23" s="27">
        <v>5.288194444444444E-2</v>
      </c>
      <c r="AB23" s="29">
        <f>97.3%*(AA23*86400)*POWER((6.2138818/10),1.07)/86400</f>
        <v>3.0925636926926459E-2</v>
      </c>
      <c r="AC23" s="42">
        <f t="shared" si="3"/>
        <v>1</v>
      </c>
      <c r="AD23" s="41">
        <f t="shared" si="4"/>
        <v>3.0925636926926459E-2</v>
      </c>
      <c r="AE23" s="42">
        <f>IF(COUNT(F23,H23,J23,L23:N23,P23,R23,T23,#REF!,X23)&gt;5,5,COUNT(F23,H23,J23,L23:N23,P23,R23,T23,#REF!,X23))</f>
        <v>0</v>
      </c>
      <c r="AF23" s="43">
        <f>IFERROR(IF(AC23&gt;5,AVERAGE(SMALL((F23,H23,J23,L23,N23,P23,R23,T23,V23,X23,Z23,AB23),{1,2,3,4,5})),AD23),"No race run")</f>
        <v>3.0925636926926459E-2</v>
      </c>
      <c r="AH23" s="24"/>
    </row>
    <row r="24" spans="2:34" x14ac:dyDescent="0.25">
      <c r="B24" s="25" t="s">
        <v>77</v>
      </c>
      <c r="C24" s="26" t="s">
        <v>78</v>
      </c>
      <c r="D24" s="26" t="s">
        <v>12</v>
      </c>
      <c r="E24" s="23">
        <v>7.8252314814814816E-2</v>
      </c>
      <c r="F24" s="29">
        <f>98.2%*(E24*86400)*POWER((6.2138818/13.1094),1.07)/86400</f>
        <v>3.4569529296129588E-2</v>
      </c>
      <c r="G24" s="27">
        <v>5.5E-2</v>
      </c>
      <c r="H24" s="29">
        <f>99.3%*(G24*86400)*POWER((6.2138818/10),1.07)/86400</f>
        <v>3.2825423283551321E-2</v>
      </c>
      <c r="I24" s="27">
        <v>3.2094907407407412E-2</v>
      </c>
      <c r="J24" s="29">
        <f>98.7%*(I24)</f>
        <v>3.1677673611111117E-2</v>
      </c>
      <c r="K24" s="23">
        <v>3.9861111111111111E-2</v>
      </c>
      <c r="L24" s="29">
        <f>98.1%*(K24*86400)*POWER((6.2138818/7.45645),1.07)/86400</f>
        <v>3.2174177025380439E-2</v>
      </c>
      <c r="M24" s="23"/>
      <c r="N24" s="28"/>
      <c r="O24" s="27">
        <v>2.5462962962962962E-2</v>
      </c>
      <c r="P24" s="29">
        <f>98.4%*(O24*86400)*POWER((6.2138818/5),1.07)/86400</f>
        <v>3.1615825739667661E-2</v>
      </c>
      <c r="Q24" s="27"/>
      <c r="R24" s="29"/>
      <c r="S24" s="27"/>
      <c r="T24" s="32"/>
      <c r="U24" s="23"/>
      <c r="V24" s="28"/>
      <c r="W24" s="23">
        <v>3.1655092592592596E-2</v>
      </c>
      <c r="X24" s="29">
        <f>99.8%*(W24)</f>
        <v>3.1591782407407412E-2</v>
      </c>
      <c r="Y24" s="27">
        <v>3.1203703703703702E-2</v>
      </c>
      <c r="Z24" s="32">
        <f>98.7%*(Y24)</f>
        <v>3.0798055555555554E-2</v>
      </c>
      <c r="AA24" s="27"/>
      <c r="AB24" s="32"/>
      <c r="AC24" s="42">
        <f t="shared" si="3"/>
        <v>7</v>
      </c>
      <c r="AD24" s="41">
        <f t="shared" si="4"/>
        <v>3.21789238455433E-2</v>
      </c>
      <c r="AE24" s="42">
        <f>IF(COUNT(F24,H24,J24,L24:N24,P24,R24,T24,#REF!,X24)&gt;5,5,COUNT(F24,H24,J24,L24:N24,P24,R24,T24,#REF!,X24))</f>
        <v>5</v>
      </c>
      <c r="AF24" s="43">
        <f>IFERROR(IF(AC24&gt;5,AVERAGE(SMALL((F24,H24,J24,L24,N24,P24,R24,T24,V24,X24,Z24,AB24),{1,2,3,4,5})),AD24),"No race run")</f>
        <v>3.1571502867824439E-2</v>
      </c>
      <c r="AH24" s="24"/>
    </row>
    <row r="25" spans="2:34" x14ac:dyDescent="0.25">
      <c r="B25" s="25" t="s">
        <v>84</v>
      </c>
      <c r="C25" s="26" t="s">
        <v>23</v>
      </c>
      <c r="D25" s="26" t="s">
        <v>12</v>
      </c>
      <c r="E25" s="27"/>
      <c r="F25" s="29"/>
      <c r="G25" s="27">
        <v>5.3101851851851851E-2</v>
      </c>
      <c r="H25" s="29">
        <f>99.3%*(G25*86400)*POWER((6.2138818/10),1.07)/86400</f>
        <v>3.1692559348681287E-2</v>
      </c>
      <c r="I25" s="27"/>
      <c r="J25" s="28"/>
      <c r="K25" s="23"/>
      <c r="L25" s="28"/>
      <c r="M25" s="23"/>
      <c r="N25" s="45"/>
      <c r="O25" s="27"/>
      <c r="P25" s="29"/>
      <c r="Q25" s="27"/>
      <c r="R25" s="29"/>
      <c r="S25" s="27"/>
      <c r="T25" s="29"/>
      <c r="U25" s="23"/>
      <c r="V25" s="28"/>
      <c r="W25" s="23"/>
      <c r="X25" s="28"/>
      <c r="Y25" s="27"/>
      <c r="Z25" s="32"/>
      <c r="AA25" s="27"/>
      <c r="AB25" s="32"/>
      <c r="AC25" s="42">
        <f t="shared" si="3"/>
        <v>1</v>
      </c>
      <c r="AD25" s="41">
        <f t="shared" si="4"/>
        <v>3.1692559348681287E-2</v>
      </c>
      <c r="AE25" s="42">
        <f>IF(COUNT(F25,H25,J25,L25:N25,P25,R25,T25,#REF!,X25)&gt;5,5,COUNT(F25,H25,J25,L25:N25,P25,R25,T25,#REF!,X25))</f>
        <v>1</v>
      </c>
      <c r="AF25" s="43">
        <f>IFERROR(IF(AC25&gt;5,AVERAGE(SMALL((F25,H25,J25,L25,N25,P25,R25,T25,V25,X25,Z25,AB25),{1,2,3,4,5})),AD25),"No race run")</f>
        <v>3.1692559348681287E-2</v>
      </c>
      <c r="AH25" s="24"/>
    </row>
    <row r="26" spans="2:34" x14ac:dyDescent="0.25">
      <c r="B26" s="25" t="s">
        <v>73</v>
      </c>
      <c r="C26" s="26" t="s">
        <v>74</v>
      </c>
      <c r="D26" s="26" t="s">
        <v>12</v>
      </c>
      <c r="E26" s="23">
        <v>7.5497685185185182E-2</v>
      </c>
      <c r="F26" s="29">
        <f>98.2%*(E26*86400)*POWER((6.2138818/13.1094),1.07)/86400</f>
        <v>3.3352616417490509E-2</v>
      </c>
      <c r="G26" s="27">
        <v>5.4085648148148147E-2</v>
      </c>
      <c r="H26" s="29">
        <f>99.3%*(G26*86400)*POWER((6.2138818/10),1.07)/86400</f>
        <v>3.227971443687612E-2</v>
      </c>
      <c r="I26" s="27">
        <v>3.1527777777777773E-2</v>
      </c>
      <c r="J26" s="29">
        <f>98.7%*(I26)</f>
        <v>3.1117916666666662E-2</v>
      </c>
      <c r="K26" s="23"/>
      <c r="L26" s="28"/>
      <c r="M26" s="23"/>
      <c r="N26" s="28"/>
      <c r="O26" s="27"/>
      <c r="P26" s="29"/>
      <c r="Q26" s="27">
        <v>1.9340277777777779E-2</v>
      </c>
      <c r="R26" s="29">
        <f>99.9%*(Q26*86400)*POWER((6.2138818/3.9),1.07)/86400</f>
        <v>3.1804418766947451E-2</v>
      </c>
      <c r="S26" s="27"/>
      <c r="T26" s="32"/>
      <c r="U26" s="23"/>
      <c r="V26" s="28"/>
      <c r="W26" s="23"/>
      <c r="X26" s="29"/>
      <c r="Y26" s="27"/>
      <c r="Z26" s="32"/>
      <c r="AA26" s="27"/>
      <c r="AB26" s="32"/>
      <c r="AC26" s="42">
        <f t="shared" si="3"/>
        <v>4</v>
      </c>
      <c r="AD26" s="41">
        <f t="shared" si="4"/>
        <v>3.2138666571995184E-2</v>
      </c>
      <c r="AE26" s="42">
        <f>IF(COUNT(F26,H26,J26,L26:N26,P26,R26,T26,#REF!,X26)&gt;5,5,COUNT(F26,H26,J26,L26:N26,P26,R26,T26,#REF!,X26))</f>
        <v>4</v>
      </c>
      <c r="AF26" s="43">
        <f>IFERROR(IF(AC26&gt;5,AVERAGE(SMALL((F26,H26,J26,L26,N26,P26,R26,T26,V26,X26,Z26,AB26),{1,2,3,4,5})),AD26),"No race run")</f>
        <v>3.2138666571995184E-2</v>
      </c>
      <c r="AH26" s="24"/>
    </row>
    <row r="27" spans="2:34" x14ac:dyDescent="0.25">
      <c r="B27" s="36" t="s">
        <v>60</v>
      </c>
      <c r="C27" s="37" t="s">
        <v>61</v>
      </c>
      <c r="D27" s="37" t="s">
        <v>17</v>
      </c>
      <c r="E27" s="44">
        <v>7.4768518518518512E-2</v>
      </c>
      <c r="F27" s="29">
        <f>98.2%*(E27*86400)*POWER((6.2138818/13.1094),1.07)/86400</f>
        <v>3.3030492420203686E-2</v>
      </c>
      <c r="G27" s="27">
        <v>5.4456018518518522E-2</v>
      </c>
      <c r="H27" s="29">
        <f>99.3%*(G27*86400)*POWER((6.2138818/10),1.07)/86400</f>
        <v>3.2500761058314176E-2</v>
      </c>
      <c r="I27" s="27"/>
      <c r="J27" s="28"/>
      <c r="K27" s="23">
        <v>4.1516203703703701E-2</v>
      </c>
      <c r="L27" s="29">
        <f>98.1%*(K27*86400)*POWER((6.2138818/7.45645),1.07)/86400</f>
        <v>3.3510096687003367E-2</v>
      </c>
      <c r="M27" s="23"/>
      <c r="N27" s="28"/>
      <c r="O27" s="27">
        <v>2.5659722222222223E-2</v>
      </c>
      <c r="P27" s="29">
        <f>98.4%*(O27*86400)*POWER((6.2138818/5),1.07)/86400</f>
        <v>3.1860129847656009E-2</v>
      </c>
      <c r="Q27" s="27"/>
      <c r="R27" s="29"/>
      <c r="S27" s="27"/>
      <c r="T27" s="29"/>
      <c r="U27" s="23">
        <v>7.885416666666667E-2</v>
      </c>
      <c r="V27" s="29">
        <f>99.6%*(U27*86400)*POWER((6.2138818/13.1094),1.07)/86400</f>
        <v>3.5332044585733975E-2</v>
      </c>
      <c r="W27" s="23"/>
      <c r="X27" s="28"/>
      <c r="Y27" s="27">
        <v>3.5023148148148144E-2</v>
      </c>
      <c r="Z27" s="32">
        <f>98.7%*(Y27)</f>
        <v>3.4567847222222219E-2</v>
      </c>
      <c r="AA27" s="27"/>
      <c r="AB27" s="32"/>
      <c r="AC27" s="42">
        <f t="shared" si="3"/>
        <v>6</v>
      </c>
      <c r="AD27" s="41">
        <f t="shared" si="4"/>
        <v>3.3466895303522239E-2</v>
      </c>
      <c r="AE27" s="42">
        <f>IF(COUNT(F27,H27,J27,L27:N27,P27,R27,T27,#REF!,X27)&gt;5,5,COUNT(F27,H27,J27,L27:N27,P27,R27,T27,#REF!,X27))</f>
        <v>4</v>
      </c>
      <c r="AF27" s="43">
        <f>IFERROR(IF(AC27&gt;5,AVERAGE(SMALL((F27,H27,J27,L27,N27,P27,R27,T27,V27,X27,Z27,AB27),{1,2,3,4,5})),AD27),"No race run")</f>
        <v>3.3093865447079894E-2</v>
      </c>
      <c r="AH27" s="24"/>
    </row>
    <row r="28" spans="2:34" x14ac:dyDescent="0.25">
      <c r="B28" s="25" t="s">
        <v>71</v>
      </c>
      <c r="C28" s="26" t="s">
        <v>18</v>
      </c>
      <c r="D28" s="26" t="s">
        <v>12</v>
      </c>
      <c r="E28" s="23"/>
      <c r="F28" s="29"/>
      <c r="G28" s="61"/>
      <c r="H28" s="32"/>
      <c r="I28" s="27">
        <v>3.3993055555555561E-2</v>
      </c>
      <c r="J28" s="29">
        <f>98.7%*(I28)</f>
        <v>3.3551145833333337E-2</v>
      </c>
      <c r="K28" s="23"/>
      <c r="L28" s="29"/>
      <c r="M28" s="23"/>
      <c r="N28" s="28"/>
      <c r="O28" s="27"/>
      <c r="P28" s="32"/>
      <c r="Q28" s="27"/>
      <c r="R28" s="29"/>
      <c r="S28" s="27"/>
      <c r="T28" s="32"/>
      <c r="U28" s="23"/>
      <c r="V28" s="28"/>
      <c r="W28" s="23"/>
      <c r="X28" s="29"/>
      <c r="Y28" s="27"/>
      <c r="Z28" s="32"/>
      <c r="AA28" s="27"/>
      <c r="AB28" s="32"/>
      <c r="AC28" s="42">
        <f t="shared" si="3"/>
        <v>1</v>
      </c>
      <c r="AD28" s="41">
        <f t="shared" si="4"/>
        <v>3.3551145833333337E-2</v>
      </c>
      <c r="AE28" s="42">
        <f>IF(COUNT(F28,H28,J28,L28:N28,P28,R28,T28,#REF!,X28)&gt;5,5,COUNT(F28,H28,J28,L28:N28,P28,R28,T28,#REF!,X28))</f>
        <v>1</v>
      </c>
      <c r="AF28" s="43">
        <f>IFERROR(IF(AC28&gt;5,AVERAGE(SMALL((F28,H28,J28,L28,N28,P28,R28,T28,V28,X28,Z28,AB28),{1,2,3,4,5})),AD28),"No race run")</f>
        <v>3.3551145833333337E-2</v>
      </c>
      <c r="AH28" s="24"/>
    </row>
    <row r="29" spans="2:34" x14ac:dyDescent="0.25">
      <c r="B29" s="25" t="s">
        <v>68</v>
      </c>
      <c r="C29" s="26" t="s">
        <v>67</v>
      </c>
      <c r="D29" s="26" t="s">
        <v>12</v>
      </c>
      <c r="E29" s="23"/>
      <c r="F29" s="29"/>
      <c r="G29" s="61"/>
      <c r="H29" s="32"/>
      <c r="I29" s="27"/>
      <c r="J29" s="28"/>
      <c r="K29" s="23"/>
      <c r="L29" s="28"/>
      <c r="M29" s="23"/>
      <c r="N29" s="28"/>
      <c r="O29" s="27">
        <v>2.7824074074074074E-2</v>
      </c>
      <c r="P29" s="29">
        <f>98.4%*(O29*86400)*POWER((6.2138818/5),1.07)/86400</f>
        <v>3.4547475035527755E-2</v>
      </c>
      <c r="Q29" s="27"/>
      <c r="R29" s="29"/>
      <c r="S29" s="27"/>
      <c r="T29" s="29"/>
      <c r="U29" s="23"/>
      <c r="V29" s="28"/>
      <c r="W29" s="23"/>
      <c r="X29" s="29"/>
      <c r="Y29" s="27">
        <v>3.3784722222222223E-2</v>
      </c>
      <c r="Z29" s="32">
        <f>98.7%*(Y29)</f>
        <v>3.3345520833333336E-2</v>
      </c>
      <c r="AA29" s="27"/>
      <c r="AB29" s="32"/>
      <c r="AC29" s="42">
        <f t="shared" si="3"/>
        <v>2</v>
      </c>
      <c r="AD29" s="41">
        <f t="shared" si="4"/>
        <v>3.3946497934430546E-2</v>
      </c>
      <c r="AE29" s="42">
        <f>IF(COUNT(F29,H29,J29,L29:N29,P29,R29,T29,#REF!,X29)&gt;5,5,COUNT(F29,H29,J29,L29:N29,P29,R29,T29,#REF!,X29))</f>
        <v>1</v>
      </c>
      <c r="AF29" s="43">
        <f>IFERROR(IF(AC29&gt;5,AVERAGE(SMALL((F29,H29,J29,L29,N29,P29,R29,T29,V29,X29,Z29,AB29),{1,2,3,4,5})),AD29),"No race run")</f>
        <v>3.3946497934430546E-2</v>
      </c>
      <c r="AH29" s="24"/>
    </row>
    <row r="30" spans="2:34" x14ac:dyDescent="0.25">
      <c r="B30" s="25" t="s">
        <v>62</v>
      </c>
      <c r="C30" s="26" t="s">
        <v>15</v>
      </c>
      <c r="D30" s="26" t="s">
        <v>12</v>
      </c>
      <c r="E30" s="23"/>
      <c r="F30" s="29"/>
      <c r="G30" s="61"/>
      <c r="H30" s="29"/>
      <c r="I30" s="27"/>
      <c r="J30" s="28"/>
      <c r="K30" s="23"/>
      <c r="L30" s="29"/>
      <c r="M30" s="23"/>
      <c r="N30" s="28"/>
      <c r="O30" s="27"/>
      <c r="P30" s="29"/>
      <c r="Q30" s="27"/>
      <c r="R30" s="29"/>
      <c r="S30" s="27"/>
      <c r="T30" s="32"/>
      <c r="U30" s="23"/>
      <c r="V30" s="28"/>
      <c r="W30" s="23"/>
      <c r="X30" s="28"/>
      <c r="Y30" s="27">
        <v>3.4502314814814812E-2</v>
      </c>
      <c r="Z30" s="32">
        <f>98.7%*(Y30)</f>
        <v>3.4053784722222216E-2</v>
      </c>
      <c r="AA30" s="27"/>
      <c r="AB30" s="32"/>
      <c r="AC30" s="42">
        <f t="shared" si="3"/>
        <v>1</v>
      </c>
      <c r="AD30" s="41">
        <f t="shared" si="4"/>
        <v>3.4053784722222216E-2</v>
      </c>
      <c r="AE30" s="42">
        <f>IF(COUNT(F30,H30,J30,L30:N30,P30,R30,T30,#REF!,X30)&gt;5,5,COUNT(F30,H30,J30,L30:N30,P30,R30,T30,#REF!,X30))</f>
        <v>0</v>
      </c>
      <c r="AF30" s="43">
        <f>IFERROR(IF(AC30&gt;5,AVERAGE(SMALL((F30,H30,J30,L30,N30,P30,R30,T30,V30,X30,Z30,AB30),{1,2,3,4,5})),AD30),"No race run")</f>
        <v>3.4053784722222216E-2</v>
      </c>
      <c r="AH30" s="24"/>
    </row>
    <row r="31" spans="2:34" x14ac:dyDescent="0.25">
      <c r="B31" s="25" t="s">
        <v>106</v>
      </c>
      <c r="C31" s="26" t="s">
        <v>107</v>
      </c>
      <c r="D31" s="26" t="s">
        <v>12</v>
      </c>
      <c r="E31" s="47"/>
      <c r="F31" s="29"/>
      <c r="G31" s="28"/>
      <c r="H31" s="32"/>
      <c r="I31" s="27"/>
      <c r="J31" s="29"/>
      <c r="K31" s="23"/>
      <c r="L31" s="28"/>
      <c r="M31" s="23"/>
      <c r="N31" s="28"/>
      <c r="O31" s="23"/>
      <c r="P31" s="32"/>
      <c r="Q31" s="27">
        <v>2.1111111111111108E-2</v>
      </c>
      <c r="R31" s="29">
        <f>99.9%*(Q31*86400)*POWER((6.2138818/3.9),1.07)/86400</f>
        <v>3.4716493016703848E-2</v>
      </c>
      <c r="S31" s="27"/>
      <c r="T31" s="32"/>
      <c r="U31" s="23"/>
      <c r="V31" s="28"/>
      <c r="W31" s="23"/>
      <c r="X31" s="28"/>
      <c r="Y31" s="27"/>
      <c r="Z31" s="32"/>
      <c r="AA31" s="27"/>
      <c r="AB31" s="32"/>
      <c r="AC31" s="42">
        <f t="shared" si="3"/>
        <v>1</v>
      </c>
      <c r="AD31" s="41">
        <f t="shared" si="4"/>
        <v>3.4716493016703848E-2</v>
      </c>
      <c r="AE31" s="42">
        <f>IF(COUNT(F31,H31,J31,L31:N31,P31,R31,T31,#REF!,X31)&gt;5,5,COUNT(F31,H31,J31,L31:N31,P31,R31,T31,#REF!,X31))</f>
        <v>1</v>
      </c>
      <c r="AF31" s="43">
        <f>IFERROR(IF(AC31&gt;5,AVERAGE(SMALL((F31,H31,J31,L31,N31,P31,R31,T31,V31,X31,Z31,AB31),{1,2,3,4,5})),AD31),"No race run")</f>
        <v>3.4716493016703848E-2</v>
      </c>
      <c r="AH31" s="24"/>
    </row>
    <row r="32" spans="2:34" x14ac:dyDescent="0.25">
      <c r="B32" s="36" t="s">
        <v>123</v>
      </c>
      <c r="C32" s="37" t="s">
        <v>124</v>
      </c>
      <c r="D32" s="37" t="s">
        <v>17</v>
      </c>
      <c r="E32" s="47"/>
      <c r="F32" s="29"/>
      <c r="G32" s="61"/>
      <c r="H32" s="32"/>
      <c r="I32" s="27"/>
      <c r="J32" s="28"/>
      <c r="K32" s="23"/>
      <c r="L32" s="29"/>
      <c r="M32" s="23"/>
      <c r="N32" s="28"/>
      <c r="O32" s="23"/>
      <c r="P32" s="32"/>
      <c r="Q32" s="27"/>
      <c r="R32" s="29"/>
      <c r="S32" s="27"/>
      <c r="T32" s="32"/>
      <c r="U32" s="23"/>
      <c r="V32" s="28"/>
      <c r="W32" s="23"/>
      <c r="X32" s="28"/>
      <c r="Y32" s="27"/>
      <c r="Z32" s="29"/>
      <c r="AA32" s="27">
        <v>5.966435185185185E-2</v>
      </c>
      <c r="AB32" s="29">
        <f>97.3%*(AA32*86400)*POWER((6.2138818/10),1.07)/86400</f>
        <v>3.4892024153711065E-2</v>
      </c>
      <c r="AC32" s="42">
        <f t="shared" si="3"/>
        <v>1</v>
      </c>
      <c r="AD32" s="41">
        <f t="shared" si="4"/>
        <v>3.4892024153711065E-2</v>
      </c>
      <c r="AE32" s="42">
        <f>IF(COUNT(F32,H32,J32,L32:N32,P32,R32,T32,#REF!,X32)&gt;5,5,COUNT(F32,H32,J32,L32:N32,P32,R32,T32,#REF!,X32))</f>
        <v>0</v>
      </c>
      <c r="AF32" s="43">
        <f>IFERROR(IF(AC32&gt;5,AVERAGE(SMALL((F32,H32,J32,L32,N32,P32,R32,T32,V32,X32,Z32,AB32),{1,2,3,4,5})),AD32),"No race run")</f>
        <v>3.4892024153711065E-2</v>
      </c>
      <c r="AH32" s="24"/>
    </row>
    <row r="33" spans="2:34" x14ac:dyDescent="0.25">
      <c r="B33" s="25" t="s">
        <v>104</v>
      </c>
      <c r="C33" s="26" t="s">
        <v>52</v>
      </c>
      <c r="D33" s="26" t="s">
        <v>12</v>
      </c>
      <c r="E33" s="23">
        <v>7.9768518518518516E-2</v>
      </c>
      <c r="F33" s="29">
        <f>98.2%*(E33*86400)*POWER((6.2138818/13.1094),1.07)/86400</f>
        <v>3.5239342687313283E-2</v>
      </c>
      <c r="G33" s="22"/>
      <c r="H33" s="32"/>
      <c r="I33" s="27"/>
      <c r="J33" s="30"/>
      <c r="K33" s="33"/>
      <c r="L33" s="30"/>
      <c r="M33" s="33"/>
      <c r="N33" s="28"/>
      <c r="O33" s="27"/>
      <c r="P33" s="32"/>
      <c r="Q33" s="27"/>
      <c r="R33" s="32"/>
      <c r="S33" s="27"/>
      <c r="T33" s="32"/>
      <c r="U33" s="23"/>
      <c r="V33" s="28"/>
      <c r="W33" s="23"/>
      <c r="X33" s="28"/>
      <c r="Y33" s="27"/>
      <c r="Z33" s="32"/>
      <c r="AA33" s="27"/>
      <c r="AB33" s="32"/>
      <c r="AC33" s="42">
        <f t="shared" si="3"/>
        <v>1</v>
      </c>
      <c r="AD33" s="41">
        <f t="shared" si="4"/>
        <v>3.5239342687313283E-2</v>
      </c>
      <c r="AE33" s="42">
        <f>IF(COUNT(F33,H33,J33,L33:N33,P33,R33,T33,#REF!,X33)&gt;5,5,COUNT(F33,H33,J33,L33:N33,P33,R33,T33,#REF!,X33))</f>
        <v>1</v>
      </c>
      <c r="AF33" s="43">
        <f>IFERROR(IF(AC33&gt;5,AVERAGE(SMALL((F33,H33,J33,L33,N33,P33,R33,T33,V33,X33,Z33,AB33),{1,2,3,4,5})),AD33),"No race run")</f>
        <v>3.5239342687313283E-2</v>
      </c>
      <c r="AH33" s="24"/>
    </row>
    <row r="34" spans="2:34" x14ac:dyDescent="0.25">
      <c r="B34" s="25" t="s">
        <v>94</v>
      </c>
      <c r="C34" s="26" t="s">
        <v>95</v>
      </c>
      <c r="D34" s="26" t="s">
        <v>12</v>
      </c>
      <c r="E34" s="23"/>
      <c r="F34" s="29"/>
      <c r="G34" s="61"/>
      <c r="H34" s="29"/>
      <c r="I34" s="27">
        <v>3.636574074074074E-2</v>
      </c>
      <c r="J34" s="29">
        <f>98.7%*(I34)</f>
        <v>3.5892986111111108E-2</v>
      </c>
      <c r="K34" s="23"/>
      <c r="L34" s="29"/>
      <c r="M34" s="23"/>
      <c r="N34" s="28"/>
      <c r="O34" s="27"/>
      <c r="P34" s="32"/>
      <c r="Q34" s="27">
        <v>2.1215277777777777E-2</v>
      </c>
      <c r="R34" s="29">
        <f>99.9%*(Q34*86400)*POWER((6.2138818/3.9),1.07)/86400</f>
        <v>3.4887791501983643E-2</v>
      </c>
      <c r="S34" s="27"/>
      <c r="T34" s="32"/>
      <c r="U34" s="23"/>
      <c r="V34" s="28"/>
      <c r="W34" s="23"/>
      <c r="X34" s="28"/>
      <c r="Y34" s="27"/>
      <c r="Z34" s="32"/>
      <c r="AA34" s="27"/>
      <c r="AB34" s="32"/>
      <c r="AC34" s="42">
        <f t="shared" si="3"/>
        <v>2</v>
      </c>
      <c r="AD34" s="41">
        <f t="shared" si="4"/>
        <v>3.5390388806547379E-2</v>
      </c>
      <c r="AE34" s="42">
        <f>IF(COUNT(F34,H34,J34,L34:N34,P34,R34,T34,#REF!,X34)&gt;5,5,COUNT(F34,H34,J34,L34:N34,P34,R34,T34,#REF!,X34))</f>
        <v>2</v>
      </c>
      <c r="AF34" s="43">
        <f>IFERROR(IF(AC34&gt;5,AVERAGE(SMALL((F34,H34,J34,L34,N34,P34,R34,T34,V34,X34,Z34,AB34),{1,2,3,4,5})),AD34),"No race run")</f>
        <v>3.5390388806547379E-2</v>
      </c>
      <c r="AH34" s="24"/>
    </row>
    <row r="35" spans="2:34" x14ac:dyDescent="0.25">
      <c r="B35" s="25" t="s">
        <v>29</v>
      </c>
      <c r="C35" s="26" t="s">
        <v>45</v>
      </c>
      <c r="D35" s="26" t="s">
        <v>12</v>
      </c>
      <c r="E35" s="23"/>
      <c r="F35" s="32"/>
      <c r="G35" s="61"/>
      <c r="H35" s="29"/>
      <c r="I35" s="27"/>
      <c r="J35" s="28"/>
      <c r="K35" s="23">
        <v>4.4085648148148145E-2</v>
      </c>
      <c r="L35" s="29">
        <f>98.1%*(K35*86400)*POWER((6.2138818/7.45645),1.07)/86400</f>
        <v>3.5584041895956466E-2</v>
      </c>
      <c r="M35" s="23">
        <v>8.7372685185185192E-2</v>
      </c>
      <c r="N35" s="29">
        <f>95.2%*(M35*86400)*POWER((6.2138818/13.1094),1.07)/86400</f>
        <v>3.7419451408743143E-2</v>
      </c>
      <c r="O35" s="27">
        <v>2.8784722222222225E-2</v>
      </c>
      <c r="P35" s="29">
        <f>98.4%*(O35*86400)*POWER((6.2138818/5),1.07)/86400</f>
        <v>3.5740253915706129E-2</v>
      </c>
      <c r="Q35" s="27">
        <v>2.1817129629629631E-2</v>
      </c>
      <c r="R35" s="29">
        <f>99.9%*(Q35*86400)*POWER((6.2138818/3.9),1.07)/86400</f>
        <v>3.5877516083600201E-2</v>
      </c>
      <c r="S35" s="27"/>
      <c r="T35" s="32"/>
      <c r="U35" s="23"/>
      <c r="V35" s="28"/>
      <c r="W35" s="23">
        <v>3.5081018518518518E-2</v>
      </c>
      <c r="X35" s="29">
        <f>99.8%*(W35)</f>
        <v>3.501085648148148E-2</v>
      </c>
      <c r="Y35" s="27">
        <v>3.5983796296296298E-2</v>
      </c>
      <c r="Z35" s="32">
        <f>98.7%*(Y35)</f>
        <v>3.5516006944444449E-2</v>
      </c>
      <c r="AA35" s="27">
        <v>6.190972222222222E-2</v>
      </c>
      <c r="AB35" s="29">
        <f>97.3%*(AA35*86400)*POWER((6.2138818/10),1.07)/86400</f>
        <v>3.6205128457458886E-2</v>
      </c>
      <c r="AC35" s="42">
        <f t="shared" si="3"/>
        <v>7</v>
      </c>
      <c r="AD35" s="41">
        <f t="shared" si="4"/>
        <v>3.5907607883912965E-2</v>
      </c>
      <c r="AE35" s="42">
        <f>IF(COUNT(F35,H35,J35,L35:N35,P35,R35,T35,#REF!,X35)&gt;5,5,COUNT(F35,H35,J35,L35:N35,P35,R35,T35,#REF!,X35))</f>
        <v>5</v>
      </c>
      <c r="AF35" s="43">
        <f>IFERROR(IF(AC35&gt;5,AVERAGE(SMALL((F35,H35,J35,L35,N35,P35,R35,T35,V35,X35,Z35,AB35),{1,2,3,4,5})),AD35),"No race run")</f>
        <v>3.5545735064237742E-2</v>
      </c>
      <c r="AH35" s="24"/>
    </row>
    <row r="36" spans="2:34" x14ac:dyDescent="0.25">
      <c r="B36" s="36" t="s">
        <v>36</v>
      </c>
      <c r="C36" s="37" t="s">
        <v>37</v>
      </c>
      <c r="D36" s="37" t="s">
        <v>17</v>
      </c>
      <c r="E36" s="23"/>
      <c r="F36" s="29"/>
      <c r="G36" s="27">
        <v>6.0358796296296292E-2</v>
      </c>
      <c r="H36" s="29">
        <f>99.3%*(G36*86400)*POWER((6.2138818/10),1.07)/86400</f>
        <v>3.6023691587483191E-2</v>
      </c>
      <c r="I36" s="27">
        <v>3.6539351851851851E-2</v>
      </c>
      <c r="J36" s="29">
        <f>98.7%*(I36)</f>
        <v>3.6064340277777773E-2</v>
      </c>
      <c r="K36" s="23"/>
      <c r="L36" s="29"/>
      <c r="M36" s="23"/>
      <c r="N36" s="28"/>
      <c r="O36" s="27">
        <v>2.943287037037037E-2</v>
      </c>
      <c r="P36" s="29">
        <f>98.4%*(O36*86400)*POWER((6.2138818/5),1.07)/86400</f>
        <v>3.6545020389079488E-2</v>
      </c>
      <c r="Q36" s="27">
        <v>2.1377314814814818E-2</v>
      </c>
      <c r="R36" s="29">
        <f>99.9%*(Q36*86400)*POWER((6.2138818/3.9),1.07)/86400</f>
        <v>3.5154255812418878E-2</v>
      </c>
      <c r="S36" s="27"/>
      <c r="T36" s="32"/>
      <c r="U36" s="23">
        <v>8.0949074074074076E-2</v>
      </c>
      <c r="V36" s="29">
        <f>99.6%*(U36*86400)*POWER((6.2138818/13.1094),1.07)/86400</f>
        <v>3.6270705978661888E-2</v>
      </c>
      <c r="W36" s="23"/>
      <c r="X36" s="29"/>
      <c r="Y36" s="27"/>
      <c r="Z36" s="29"/>
      <c r="AA36" s="27">
        <v>6.3101851851851853E-2</v>
      </c>
      <c r="AB36" s="29">
        <f>97.3%*(AA36*86400)*POWER((6.2138818/10),1.07)/86400</f>
        <v>3.6902292082644575E-2</v>
      </c>
      <c r="AC36" s="42">
        <f t="shared" si="3"/>
        <v>6</v>
      </c>
      <c r="AD36" s="41">
        <f t="shared" si="4"/>
        <v>3.6160051021344293E-2</v>
      </c>
      <c r="AE36" s="42">
        <f>IF(COUNT(F36,H36,J36,L36:N36,P36,R36,T36,#REF!,X36)&gt;5,5,COUNT(F36,H36,J36,L36:N36,P36,R36,T36,#REF!,X36))</f>
        <v>4</v>
      </c>
      <c r="AF36" s="43">
        <f>IFERROR(IF(AC36&gt;5,AVERAGE(SMALL((F36,H36,J36,L36,N36,P36,R36,T36,V36,X36,Z36,AB36),{1,2,3,4,5})),AD36),"No race run")</f>
        <v>3.6011602809084241E-2</v>
      </c>
      <c r="AH36" s="24"/>
    </row>
    <row r="37" spans="2:34" x14ac:dyDescent="0.25">
      <c r="B37" s="36" t="s">
        <v>34</v>
      </c>
      <c r="C37" s="37" t="s">
        <v>85</v>
      </c>
      <c r="D37" s="37" t="s">
        <v>17</v>
      </c>
      <c r="E37" s="23"/>
      <c r="F37" s="32"/>
      <c r="G37" s="27">
        <v>5.9166666666666666E-2</v>
      </c>
      <c r="H37" s="29">
        <f>99.3%*(G37*86400)*POWER((6.2138818/10),1.07)/86400</f>
        <v>3.5312197774729458E-2</v>
      </c>
      <c r="I37" s="27"/>
      <c r="J37" s="28"/>
      <c r="K37" s="23"/>
      <c r="L37" s="28"/>
      <c r="M37" s="23"/>
      <c r="N37" s="28"/>
      <c r="O37" s="27">
        <v>2.9988425925925922E-2</v>
      </c>
      <c r="P37" s="29">
        <f>98.4%*(O37*86400)*POWER((6.2138818/5),1.07)/86400</f>
        <v>3.7234820223399502E-2</v>
      </c>
      <c r="Q37" s="27"/>
      <c r="R37" s="29"/>
      <c r="S37" s="27"/>
      <c r="T37" s="32"/>
      <c r="U37" s="23"/>
      <c r="V37" s="28"/>
      <c r="W37" s="23"/>
      <c r="X37" s="28"/>
      <c r="Y37" s="27"/>
      <c r="Z37" s="32"/>
      <c r="AA37" s="27"/>
      <c r="AB37" s="32"/>
      <c r="AC37" s="42">
        <f t="shared" ref="AC37:AC68" si="6">COUNT(F37,H37,J37,L37,N37,P37,R37,T37,V37,X37,Z37,AB37)</f>
        <v>2</v>
      </c>
      <c r="AD37" s="41">
        <f t="shared" ref="AD37:AD63" si="7">IFERROR(AVERAGE(F37,H37,J37,L37,N37,P37,R37,T37,V37,X37,Z37,AB37),"No race run")</f>
        <v>3.627350899906448E-2</v>
      </c>
      <c r="AE37" s="42">
        <f>IF(COUNT(F37,H37,J37,L37:N37,P37,R37,T37,#REF!,X37)&gt;5,5,COUNT(F37,H37,J37,L37:N37,P37,R37,T37,#REF!,X37))</f>
        <v>2</v>
      </c>
      <c r="AF37" s="43">
        <f>IFERROR(IF(AC37&gt;5,AVERAGE(SMALL((F37,H37,J37,L37,N37,P37,R37,T37,V37,X37,Z37,AB37),{1,2,3,4,5})),AD37),"No race run")</f>
        <v>3.627350899906448E-2</v>
      </c>
      <c r="AH37" s="24"/>
    </row>
    <row r="38" spans="2:34" x14ac:dyDescent="0.25">
      <c r="B38" s="36" t="s">
        <v>117</v>
      </c>
      <c r="C38" s="37" t="s">
        <v>41</v>
      </c>
      <c r="D38" s="37" t="s">
        <v>17</v>
      </c>
      <c r="E38" s="27"/>
      <c r="F38" s="29"/>
      <c r="G38" s="61"/>
      <c r="H38" s="29"/>
      <c r="I38" s="27"/>
      <c r="J38" s="28"/>
      <c r="K38" s="23"/>
      <c r="L38" s="29"/>
      <c r="M38" s="23"/>
      <c r="N38" s="28"/>
      <c r="O38" s="27"/>
      <c r="P38" s="29"/>
      <c r="Q38" s="27"/>
      <c r="R38" s="29"/>
      <c r="S38" s="27"/>
      <c r="T38" s="32"/>
      <c r="U38" s="23">
        <v>8.1064814814814812E-2</v>
      </c>
      <c r="V38" s="29">
        <f>99.6%*(U38*86400)*POWER((6.2138818/13.1094),1.07)/86400</f>
        <v>3.6322565724127516E-2</v>
      </c>
      <c r="W38" s="23"/>
      <c r="X38" s="28"/>
      <c r="Y38" s="27"/>
      <c r="Z38" s="32"/>
      <c r="AA38" s="27"/>
      <c r="AB38" s="32"/>
      <c r="AC38" s="42">
        <f t="shared" si="6"/>
        <v>1</v>
      </c>
      <c r="AD38" s="41">
        <f t="shared" si="7"/>
        <v>3.6322565724127516E-2</v>
      </c>
      <c r="AE38" s="42">
        <f>IF(COUNT(F38,H38,J38,L38:N38,P38,R38,T38,#REF!,X38)&gt;5,5,COUNT(F38,H38,J38,L38:N38,P38,R38,T38,#REF!,X38))</f>
        <v>0</v>
      </c>
      <c r="AF38" s="43">
        <f>IFERROR(IF(AC38&gt;5,AVERAGE(SMALL((F38,H38,J38,L38,N38,P38,R38,T38,V38,X38,Z38,AB38),{1,2,3,4,5})),AD38),"No race run")</f>
        <v>3.6322565724127516E-2</v>
      </c>
      <c r="AH38" s="24"/>
    </row>
    <row r="39" spans="2:34" x14ac:dyDescent="0.25">
      <c r="B39" s="36" t="s">
        <v>105</v>
      </c>
      <c r="C39" s="37" t="s">
        <v>40</v>
      </c>
      <c r="D39" s="37" t="s">
        <v>17</v>
      </c>
      <c r="E39" s="23"/>
      <c r="F39" s="29"/>
      <c r="G39" s="61"/>
      <c r="H39" s="32"/>
      <c r="I39" s="27"/>
      <c r="J39" s="28"/>
      <c r="K39" s="23"/>
      <c r="L39" s="29"/>
      <c r="M39" s="23"/>
      <c r="N39" s="28"/>
      <c r="O39" s="27">
        <v>2.9988425925925922E-2</v>
      </c>
      <c r="P39" s="29">
        <f>98.4%*(O39*86400)*POWER((6.2138818/5),1.07)/86400</f>
        <v>3.7234820223399502E-2</v>
      </c>
      <c r="Q39" s="27">
        <v>2.224537037037037E-2</v>
      </c>
      <c r="R39" s="29">
        <f>99.9%*(Q39*86400)*POWER((6.2138818/3.9),1.07)/86400</f>
        <v>3.6581743189750444E-2</v>
      </c>
      <c r="S39" s="27"/>
      <c r="T39" s="32"/>
      <c r="U39" s="23"/>
      <c r="V39" s="28"/>
      <c r="W39" s="23"/>
      <c r="X39" s="28"/>
      <c r="Y39" s="27"/>
      <c r="Z39" s="32"/>
      <c r="AA39" s="27"/>
      <c r="AB39" s="32"/>
      <c r="AC39" s="42">
        <f t="shared" si="6"/>
        <v>2</v>
      </c>
      <c r="AD39" s="41">
        <f t="shared" si="7"/>
        <v>3.6908281706574973E-2</v>
      </c>
      <c r="AE39" s="42">
        <f>IF(COUNT(F39,H39,J39,L39:N39,P39,R39,T39,#REF!,X39)&gt;5,5,COUNT(F39,H39,J39,L39:N39,P39,R39,T39,#REF!,X39))</f>
        <v>2</v>
      </c>
      <c r="AF39" s="43">
        <f>IFERROR(IF(AC39&gt;5,AVERAGE(SMALL((F39,H39,J39,L39,N39,P39,R39,T39,V39,X39,Z39,AB39),{1,2,3,4,5})),AD39),"No race run")</f>
        <v>3.6908281706574973E-2</v>
      </c>
      <c r="AH39" s="24"/>
    </row>
    <row r="40" spans="2:34" x14ac:dyDescent="0.25">
      <c r="B40" s="36" t="s">
        <v>69</v>
      </c>
      <c r="C40" s="37" t="s">
        <v>70</v>
      </c>
      <c r="D40" s="37" t="s">
        <v>17</v>
      </c>
      <c r="E40" s="23"/>
      <c r="F40" s="29"/>
      <c r="G40" s="61"/>
      <c r="H40" s="32"/>
      <c r="I40" s="27"/>
      <c r="J40" s="28"/>
      <c r="K40" s="23"/>
      <c r="L40" s="28"/>
      <c r="M40" s="23">
        <v>0.10065972222222223</v>
      </c>
      <c r="N40" s="29">
        <f>95.2%*(M40*86400)*POWER((6.2138818/13.1094),1.07)/86400</f>
        <v>4.3109944218020814E-2</v>
      </c>
      <c r="O40" s="27"/>
      <c r="P40" s="32"/>
      <c r="Q40" s="27">
        <v>2.1805555555555554E-2</v>
      </c>
      <c r="R40" s="29">
        <f>99.9%*(Q40*86400)*POWER((6.2138818/3.9),1.07)/86400</f>
        <v>3.5858482918569114E-2</v>
      </c>
      <c r="S40" s="27">
        <v>5.0428240740740739E-2</v>
      </c>
      <c r="T40" s="29">
        <f>97.6%*(S40*86400)*POWER((6.2138818/8),1.07)/86400</f>
        <v>3.7559149210748655E-2</v>
      </c>
      <c r="U40" s="23"/>
      <c r="V40" s="28"/>
      <c r="W40" s="23">
        <v>3.6840277777777777E-2</v>
      </c>
      <c r="X40" s="29">
        <f>99.8%*(W40)</f>
        <v>3.6766597222222225E-2</v>
      </c>
      <c r="Y40" s="27">
        <v>3.6909722222222226E-2</v>
      </c>
      <c r="Z40" s="32">
        <f>98.7%*(Y40)</f>
        <v>3.6429895833333337E-2</v>
      </c>
      <c r="AA40" s="27">
        <v>6.5578703703703708E-2</v>
      </c>
      <c r="AB40" s="29">
        <f>97.3%*(AA40*86400)*POWER((6.2138818/10),1.07)/86400</f>
        <v>3.8350767964098344E-2</v>
      </c>
      <c r="AC40" s="42">
        <f t="shared" si="6"/>
        <v>6</v>
      </c>
      <c r="AD40" s="41">
        <f t="shared" si="7"/>
        <v>3.8012472894498751E-2</v>
      </c>
      <c r="AE40" s="42">
        <f>IF(COUNT(F40,H40,J40,L40:N40,P40,R40,T40,#REF!,X40)&gt;5,5,COUNT(F40,H40,J40,L40:N40,P40,R40,T40,#REF!,X40))</f>
        <v>5</v>
      </c>
      <c r="AF40" s="43">
        <f>IFERROR(IF(AC40&gt;5,AVERAGE(SMALL((F40,H40,J40,L40,N40,P40,R40,T40,V40,X40,Z40,AB40),{1,2,3,4,5})),AD40),"No race run")</f>
        <v>3.6992978629794331E-2</v>
      </c>
      <c r="AH40" s="24"/>
    </row>
    <row r="41" spans="2:34" x14ac:dyDescent="0.25">
      <c r="B41" s="36" t="s">
        <v>62</v>
      </c>
      <c r="C41" s="37" t="s">
        <v>86</v>
      </c>
      <c r="D41" s="37" t="s">
        <v>17</v>
      </c>
      <c r="E41" s="23">
        <v>8.5590277777777779E-2</v>
      </c>
      <c r="F41" s="29">
        <f>98.2%*(E41*86400)*POWER((6.2138818/13.1094),1.07)/86400</f>
        <v>3.7811221586285804E-2</v>
      </c>
      <c r="G41" s="27">
        <v>6.0787037037037035E-2</v>
      </c>
      <c r="H41" s="29">
        <f>99.3%*(G41*86400)*POWER((6.2138818/10),1.07)/86400</f>
        <v>3.6279276743520952E-2</v>
      </c>
      <c r="I41" s="27"/>
      <c r="J41" s="28"/>
      <c r="K41" s="23"/>
      <c r="L41" s="28"/>
      <c r="M41" s="23"/>
      <c r="N41" s="28"/>
      <c r="O41" s="27"/>
      <c r="P41" s="32"/>
      <c r="Q41" s="27"/>
      <c r="R41" s="29"/>
      <c r="S41" s="27"/>
      <c r="T41" s="32"/>
      <c r="U41" s="23"/>
      <c r="V41" s="28"/>
      <c r="W41" s="23"/>
      <c r="X41" s="28"/>
      <c r="Y41" s="27"/>
      <c r="Z41" s="32"/>
      <c r="AA41" s="27"/>
      <c r="AB41" s="32"/>
      <c r="AC41" s="42">
        <f t="shared" si="6"/>
        <v>2</v>
      </c>
      <c r="AD41" s="41">
        <f t="shared" si="7"/>
        <v>3.7045249164903378E-2</v>
      </c>
      <c r="AE41" s="42">
        <f>IF(COUNT(F41,H41,J41,L41:N41,P41,R41,T41,#REF!,X41)&gt;5,5,COUNT(F41,H41,J41,L41:N41,P41,R41,T41,#REF!,X41))</f>
        <v>2</v>
      </c>
      <c r="AF41" s="43">
        <f>IFERROR(IF(AC41&gt;5,AVERAGE(SMALL((F41,H41,J41,L41,N41,P41,R41,T41,V41,X41,Z41,AB41),{1,2,3,4,5})),AD41),"No race run")</f>
        <v>3.7045249164903378E-2</v>
      </c>
      <c r="AH41" s="24"/>
    </row>
    <row r="42" spans="2:34" x14ac:dyDescent="0.25">
      <c r="B42" s="25" t="s">
        <v>87</v>
      </c>
      <c r="C42" s="26" t="s">
        <v>54</v>
      </c>
      <c r="D42" s="26" t="s">
        <v>12</v>
      </c>
      <c r="E42" s="23"/>
      <c r="F42" s="29"/>
      <c r="G42" s="27">
        <v>6.2094907407407411E-2</v>
      </c>
      <c r="H42" s="29">
        <f>99.3%*(G42*86400)*POWER((6.2138818/10),1.07)/86400</f>
        <v>3.7059847625474075E-2</v>
      </c>
      <c r="I42" s="27"/>
      <c r="J42" s="28"/>
      <c r="K42" s="23"/>
      <c r="L42" s="28"/>
      <c r="M42" s="23"/>
      <c r="N42" s="28"/>
      <c r="O42" s="27"/>
      <c r="P42" s="32"/>
      <c r="Q42" s="27"/>
      <c r="R42" s="29"/>
      <c r="S42" s="27"/>
      <c r="T42" s="32"/>
      <c r="U42" s="23"/>
      <c r="V42" s="28"/>
      <c r="W42" s="23"/>
      <c r="X42" s="28"/>
      <c r="Y42" s="27"/>
      <c r="Z42" s="32"/>
      <c r="AA42" s="27"/>
      <c r="AB42" s="32"/>
      <c r="AC42" s="42">
        <f t="shared" si="6"/>
        <v>1</v>
      </c>
      <c r="AD42" s="41">
        <f t="shared" si="7"/>
        <v>3.7059847625474075E-2</v>
      </c>
      <c r="AE42" s="42">
        <f>IF(COUNT(F42,H42,J42,L42:N42,P42,R42,T42,#REF!,X42)&gt;5,5,COUNT(F42,H42,J42,L42:N42,P42,R42,T42,#REF!,X42))</f>
        <v>1</v>
      </c>
      <c r="AF42" s="43">
        <f>IFERROR(IF(AC42&gt;5,AVERAGE(SMALL((F42,H42,J42,L42,N42,P42,R42,T42,V42,X42,Z42,AB42),{1,2,3,4,5})),AD42),"No race run")</f>
        <v>3.7059847625474075E-2</v>
      </c>
      <c r="AH42" s="24"/>
    </row>
    <row r="43" spans="2:34" x14ac:dyDescent="0.25">
      <c r="B43" s="36" t="s">
        <v>27</v>
      </c>
      <c r="C43" s="37" t="s">
        <v>35</v>
      </c>
      <c r="D43" s="37" t="s">
        <v>17</v>
      </c>
      <c r="E43" s="23"/>
      <c r="F43" s="29"/>
      <c r="G43" s="61"/>
      <c r="H43" s="29"/>
      <c r="I43" s="27"/>
      <c r="J43" s="28"/>
      <c r="K43" s="23"/>
      <c r="L43" s="29"/>
      <c r="M43" s="23"/>
      <c r="N43" s="28"/>
      <c r="O43" s="27">
        <v>2.9560185185185189E-2</v>
      </c>
      <c r="P43" s="29">
        <f>98.4%*(O43*86400)*POWER((6.2138818/5),1.07)/86400</f>
        <v>3.670309951777783E-2</v>
      </c>
      <c r="Q43" s="27"/>
      <c r="R43" s="29"/>
      <c r="S43" s="27"/>
      <c r="T43" s="32"/>
      <c r="U43" s="23"/>
      <c r="V43" s="28"/>
      <c r="W43" s="23"/>
      <c r="X43" s="29"/>
      <c r="Y43" s="27">
        <v>3.8379629629629632E-2</v>
      </c>
      <c r="Z43" s="32">
        <f>98.7%*(Y43)</f>
        <v>3.7880694444444446E-2</v>
      </c>
      <c r="AA43" s="27"/>
      <c r="AB43" s="32"/>
      <c r="AC43" s="42">
        <f t="shared" si="6"/>
        <v>2</v>
      </c>
      <c r="AD43" s="41">
        <f t="shared" si="7"/>
        <v>3.7291896981111142E-2</v>
      </c>
      <c r="AE43" s="42">
        <f>IF(COUNT(F43,H43,J43,L43:N43,P43,R43,T43,#REF!,X43)&gt;5,5,COUNT(F43,H43,J43,L43:N43,P43,R43,T43,#REF!,X43))</f>
        <v>1</v>
      </c>
      <c r="AF43" s="43">
        <f>IFERROR(IF(AC43&gt;5,AVERAGE(SMALL((F43,H43,J43,L43,N43,P43,R43,T43,V43,X43,Z43,AB43),{1,2,3,4,5})),AD43),"No race run")</f>
        <v>3.7291896981111142E-2</v>
      </c>
      <c r="AH43" s="24"/>
    </row>
    <row r="44" spans="2:34" x14ac:dyDescent="0.25">
      <c r="B44" s="25" t="s">
        <v>38</v>
      </c>
      <c r="C44" s="26" t="s">
        <v>39</v>
      </c>
      <c r="D44" s="26" t="s">
        <v>12</v>
      </c>
      <c r="E44" s="23"/>
      <c r="F44" s="32"/>
      <c r="G44" s="27">
        <v>6.2442129629629632E-2</v>
      </c>
      <c r="H44" s="29">
        <f>99.3%*(G44*86400)*POWER((6.2138818/10),1.07)/86400</f>
        <v>3.7267078833072259E-2</v>
      </c>
      <c r="I44" s="27">
        <v>3.6782407407407409E-2</v>
      </c>
      <c r="J44" s="29">
        <f>98.7%*(I44)</f>
        <v>3.630423611111111E-2</v>
      </c>
      <c r="K44" s="23"/>
      <c r="L44" s="29"/>
      <c r="M44" s="23"/>
      <c r="N44" s="28"/>
      <c r="O44" s="27"/>
      <c r="P44" s="32"/>
      <c r="Q44" s="27"/>
      <c r="R44" s="29"/>
      <c r="S44" s="27"/>
      <c r="T44" s="32"/>
      <c r="U44" s="23"/>
      <c r="V44" s="28"/>
      <c r="W44" s="23"/>
      <c r="X44" s="29"/>
      <c r="Y44" s="27"/>
      <c r="Z44" s="32"/>
      <c r="AA44" s="27">
        <v>6.621527777777779E-2</v>
      </c>
      <c r="AB44" s="29">
        <f>97.3%*(AA44*86400)*POWER((6.2138818/10),1.07)/86400</f>
        <v>3.8723039802789731E-2</v>
      </c>
      <c r="AC44" s="42">
        <f t="shared" si="6"/>
        <v>3</v>
      </c>
      <c r="AD44" s="41">
        <f t="shared" si="7"/>
        <v>3.7431451582324367E-2</v>
      </c>
      <c r="AE44" s="42">
        <f>IF(COUNT(F44,H44,J44,L44:N44,P44,R44,T44,#REF!,X44)&gt;5,5,COUNT(F44,H44,J44,L44:N44,P44,R44,T44,#REF!,X44))</f>
        <v>2</v>
      </c>
      <c r="AF44" s="43">
        <f>IFERROR(IF(AC44&gt;5,AVERAGE(SMALL((F44,H44,J44,L44,N44,P44,R44,T44,V44,X44,Z44,AB44),{1,2,3,4,5})),AD44),"No race run")</f>
        <v>3.7431451582324367E-2</v>
      </c>
      <c r="AH44" s="24"/>
    </row>
    <row r="45" spans="2:34" x14ac:dyDescent="0.25">
      <c r="B45" s="36" t="s">
        <v>42</v>
      </c>
      <c r="C45" s="37" t="s">
        <v>41</v>
      </c>
      <c r="D45" s="37" t="s">
        <v>17</v>
      </c>
      <c r="E45" s="23"/>
      <c r="F45" s="29"/>
      <c r="G45" s="27">
        <v>6.2824074074074074E-2</v>
      </c>
      <c r="H45" s="29">
        <f>99.3%*(G45*86400)*POWER((6.2138818/10),1.07)/86400</f>
        <v>3.7495033161430255E-2</v>
      </c>
      <c r="I45" s="27">
        <v>3.8657407407407404E-2</v>
      </c>
      <c r="J45" s="29">
        <f>98.7%*(I45)</f>
        <v>3.8154861111111105E-2</v>
      </c>
      <c r="K45" s="23"/>
      <c r="L45" s="29"/>
      <c r="M45" s="23"/>
      <c r="N45" s="28"/>
      <c r="O45" s="27"/>
      <c r="P45" s="29"/>
      <c r="Q45" s="27">
        <v>2.297453703703704E-2</v>
      </c>
      <c r="R45" s="29">
        <f>99.9%*(Q45*86400)*POWER((6.2138818/3.9),1.07)/86400</f>
        <v>3.7780832586708973E-2</v>
      </c>
      <c r="S45" s="27"/>
      <c r="T45" s="32"/>
      <c r="U45" s="23">
        <v>8.3958333333333343E-2</v>
      </c>
      <c r="V45" s="29">
        <f>99.6%*(U45*86400)*POWER((6.2138818/13.1094),1.07)/86400</f>
        <v>3.7619059360768287E-2</v>
      </c>
      <c r="W45" s="23"/>
      <c r="X45" s="29"/>
      <c r="Y45" s="27">
        <v>3.8275462962962963E-2</v>
      </c>
      <c r="Z45" s="32">
        <f>98.7%*(Y45)</f>
        <v>3.7777881944444446E-2</v>
      </c>
      <c r="AA45" s="27">
        <v>6.626157407407407E-2</v>
      </c>
      <c r="AB45" s="29">
        <f>97.3%*(AA45*86400)*POWER((6.2138818/10),1.07)/86400</f>
        <v>3.8750114118330917E-2</v>
      </c>
      <c r="AC45" s="42">
        <f t="shared" si="6"/>
        <v>6</v>
      </c>
      <c r="AD45" s="41">
        <f t="shared" si="7"/>
        <v>3.7929630380465672E-2</v>
      </c>
      <c r="AE45" s="42">
        <f>IF(COUNT(F45,H45,J45,L45:N45,P45,R45,T45,#REF!,X45)&gt;5,5,COUNT(F45,H45,J45,L45:N45,P45,R45,T45,#REF!,X45))</f>
        <v>3</v>
      </c>
      <c r="AF45" s="43">
        <f>IFERROR(IF(AC45&gt;5,AVERAGE(SMALL((F45,H45,J45,L45,N45,P45,R45,T45,V45,X45,Z45,AB45),{1,2,3,4,5})),AD45),"No race run")</f>
        <v>3.776553363289261E-2</v>
      </c>
      <c r="AH45" s="24"/>
    </row>
    <row r="46" spans="2:34" x14ac:dyDescent="0.25">
      <c r="B46" s="25" t="s">
        <v>57</v>
      </c>
      <c r="C46" s="26" t="s">
        <v>18</v>
      </c>
      <c r="D46" s="26" t="s">
        <v>12</v>
      </c>
      <c r="E46" s="47"/>
      <c r="F46" s="29"/>
      <c r="G46" s="61"/>
      <c r="H46" s="29"/>
      <c r="I46" s="27">
        <v>3.8368055555555551E-2</v>
      </c>
      <c r="J46" s="29">
        <f>98.7%*(I46)</f>
        <v>3.7869270833333329E-2</v>
      </c>
      <c r="K46" s="23"/>
      <c r="L46" s="29"/>
      <c r="M46" s="23"/>
      <c r="N46" s="28"/>
      <c r="O46" s="27">
        <v>3.1736111111111111E-2</v>
      </c>
      <c r="P46" s="29">
        <f>98.4%*(O46*86400)*POWER((6.2138818/5),1.07)/86400</f>
        <v>3.940481553553124E-2</v>
      </c>
      <c r="Q46" s="27">
        <v>2.2592592592592591E-2</v>
      </c>
      <c r="R46" s="29">
        <f>99.9%*(Q46*86400)*POWER((6.2138818/3.9),1.07)/86400</f>
        <v>3.7152738140683067E-2</v>
      </c>
      <c r="S46" s="27"/>
      <c r="T46" s="32"/>
      <c r="U46" s="23"/>
      <c r="V46" s="28"/>
      <c r="W46" s="23"/>
      <c r="X46" s="29"/>
      <c r="Y46" s="27">
        <v>3.9016203703703699E-2</v>
      </c>
      <c r="Z46" s="32">
        <f>98.7%*(Y46)</f>
        <v>3.8508993055555552E-2</v>
      </c>
      <c r="AA46" s="27"/>
      <c r="AB46" s="32"/>
      <c r="AC46" s="42">
        <f t="shared" si="6"/>
        <v>4</v>
      </c>
      <c r="AD46" s="41">
        <f t="shared" si="7"/>
        <v>3.8233954391275797E-2</v>
      </c>
      <c r="AE46" s="42">
        <f>IF(COUNT(F46,H46,J46,L46:N46,P46,R46,T46,#REF!,X46)&gt;5,5,COUNT(F46,H46,J46,L46:N46,P46,R46,T46,#REF!,X46))</f>
        <v>3</v>
      </c>
      <c r="AF46" s="43">
        <f>IFERROR(IF(AC46&gt;5,AVERAGE(SMALL((F46,H46,J46,L46,N46,P46,R46,T46,V46,X46,Z46,AB46),{1,2,3,4,5})),AD46),"No race run")</f>
        <v>3.8233954391275797E-2</v>
      </c>
      <c r="AH46" s="24"/>
    </row>
    <row r="47" spans="2:34" x14ac:dyDescent="0.25">
      <c r="B47" s="25" t="s">
        <v>118</v>
      </c>
      <c r="C47" s="26" t="s">
        <v>15</v>
      </c>
      <c r="D47" s="26" t="s">
        <v>12</v>
      </c>
      <c r="E47" s="48"/>
      <c r="F47" s="29"/>
      <c r="G47" s="61"/>
      <c r="H47" s="32"/>
      <c r="I47" s="27"/>
      <c r="J47" s="28"/>
      <c r="K47" s="23"/>
      <c r="L47" s="29"/>
      <c r="M47" s="23"/>
      <c r="N47" s="28"/>
      <c r="O47" s="27"/>
      <c r="P47" s="29"/>
      <c r="Q47" s="57"/>
      <c r="R47" s="29"/>
      <c r="S47" s="27"/>
      <c r="T47" s="32"/>
      <c r="U47" s="23"/>
      <c r="V47" s="28"/>
      <c r="W47" s="23">
        <v>3.8414351851851852E-2</v>
      </c>
      <c r="X47" s="29">
        <f>99.8%*(W47)</f>
        <v>3.8337523148148152E-2</v>
      </c>
      <c r="Y47" s="27"/>
      <c r="Z47" s="32"/>
      <c r="AA47" s="27"/>
      <c r="AB47" s="32"/>
      <c r="AC47" s="42">
        <f t="shared" si="6"/>
        <v>1</v>
      </c>
      <c r="AD47" s="41">
        <f t="shared" si="7"/>
        <v>3.8337523148148152E-2</v>
      </c>
      <c r="AE47" s="42">
        <f>IF(COUNT(F47,H47,J47,L47:N47,P47,R47,T47,#REF!,X47)&gt;5,5,COUNT(F47,H47,J47,L47:N47,P47,R47,T47,#REF!,X47))</f>
        <v>1</v>
      </c>
      <c r="AF47" s="43">
        <f>IFERROR(IF(AC47&gt;5,AVERAGE(SMALL((F47,H47,J47,L47,N47,P47,R47,T47,V47,X47,Z47,AB47),{1,2,3,4,5})),AD47),"No race run")</f>
        <v>3.8337523148148152E-2</v>
      </c>
      <c r="AH47" s="24"/>
    </row>
    <row r="48" spans="2:34" x14ac:dyDescent="0.25">
      <c r="B48" s="36" t="s">
        <v>58</v>
      </c>
      <c r="C48" s="37" t="s">
        <v>59</v>
      </c>
      <c r="D48" s="37" t="s">
        <v>17</v>
      </c>
      <c r="E48" s="44">
        <v>8.9733796296296298E-2</v>
      </c>
      <c r="F48" s="29">
        <f>98.2%*(E48*86400)*POWER((6.2138818/13.1094),1.07)/86400</f>
        <v>3.9641703983566437E-2</v>
      </c>
      <c r="G48" s="27">
        <v>6.4409722222222229E-2</v>
      </c>
      <c r="H48" s="29">
        <f>99.3%*(G48*86400)*POWER((6.2138818/10),1.07)/86400</f>
        <v>3.8441389009461945E-2</v>
      </c>
      <c r="I48" s="27">
        <v>3.8067129629629631E-2</v>
      </c>
      <c r="J48" s="29">
        <f>98.7%*(I48)</f>
        <v>3.7572256944444445E-2</v>
      </c>
      <c r="K48" s="23"/>
      <c r="L48" s="28"/>
      <c r="M48" s="23"/>
      <c r="N48" s="28"/>
      <c r="O48" s="27"/>
      <c r="P48" s="29"/>
      <c r="Q48" s="27">
        <v>2.3171296296296297E-2</v>
      </c>
      <c r="R48" s="29">
        <f>99.9%*(Q48*86400)*POWER((6.2138818/3.9),1.07)/86400</f>
        <v>3.8104396392237457E-2</v>
      </c>
      <c r="S48" s="27"/>
      <c r="T48" s="29"/>
      <c r="U48" s="23"/>
      <c r="V48" s="28"/>
      <c r="W48" s="23"/>
      <c r="X48" s="28"/>
      <c r="Y48" s="27"/>
      <c r="Z48" s="32"/>
      <c r="AA48" s="27"/>
      <c r="AB48" s="32"/>
      <c r="AC48" s="42">
        <f t="shared" si="6"/>
        <v>4</v>
      </c>
      <c r="AD48" s="41">
        <f t="shared" si="7"/>
        <v>3.8439936582427565E-2</v>
      </c>
      <c r="AE48" s="42">
        <f>IF(COUNT(F48,H48,J48,L48:N48,P48,R48,T48,#REF!,X48)&gt;5,5,COUNT(F48,H48,J48,L48:N48,P48,R48,T48,#REF!,X48))</f>
        <v>4</v>
      </c>
      <c r="AF48" s="43">
        <f>IFERROR(IF(AC48&gt;5,AVERAGE(SMALL((F48,H48,J48,L48,N48,P48,R48,T48,V48,X48,Z48,AB48),{1,2,3,4,5})),AD48),"No race run")</f>
        <v>3.8439936582427565E-2</v>
      </c>
      <c r="AH48" s="24"/>
    </row>
    <row r="49" spans="2:34" x14ac:dyDescent="0.25">
      <c r="B49" s="36" t="s">
        <v>46</v>
      </c>
      <c r="C49" s="37" t="s">
        <v>40</v>
      </c>
      <c r="D49" s="37" t="s">
        <v>17</v>
      </c>
      <c r="E49" s="23"/>
      <c r="F49" s="32"/>
      <c r="G49" s="27">
        <v>6.582175925925926E-2</v>
      </c>
      <c r="H49" s="29">
        <f>99.3%*(G49*86400)*POWER((6.2138818/10),1.07)/86400</f>
        <v>3.9284129253694518E-2</v>
      </c>
      <c r="I49" s="27">
        <v>4.1516203703703701E-2</v>
      </c>
      <c r="J49" s="29">
        <f>98.7%*(I49)</f>
        <v>4.0976493055555549E-2</v>
      </c>
      <c r="K49" s="23"/>
      <c r="L49" s="28"/>
      <c r="M49" s="23"/>
      <c r="N49" s="28"/>
      <c r="O49" s="27"/>
      <c r="P49" s="32"/>
      <c r="Q49" s="27"/>
      <c r="R49" s="29"/>
      <c r="S49" s="27"/>
      <c r="T49" s="32"/>
      <c r="U49" s="23">
        <v>8.7152777777777787E-2</v>
      </c>
      <c r="V49" s="29">
        <f>99.6%*(U49*86400)*POWER((6.2138818/13.1094),1.07)/86400</f>
        <v>3.9050388335619683E-2</v>
      </c>
      <c r="W49" s="23"/>
      <c r="X49" s="29"/>
      <c r="Y49" s="27"/>
      <c r="Z49" s="29"/>
      <c r="AA49" s="27">
        <v>6.7476851851851857E-2</v>
      </c>
      <c r="AB49" s="29">
        <f>97.3%*(AA49*86400)*POWER((6.2138818/10),1.07)/86400</f>
        <v>3.9460814901287215E-2</v>
      </c>
      <c r="AC49" s="42">
        <f t="shared" si="6"/>
        <v>4</v>
      </c>
      <c r="AD49" s="41">
        <f t="shared" si="7"/>
        <v>3.9692956386539247E-2</v>
      </c>
      <c r="AE49" s="42">
        <f>IF(COUNT(F49,H49,J49,L49:N49,P49,R49,T49,#REF!,X49)&gt;5,5,COUNT(F49,H49,J49,L49:N49,P49,R49,T49,#REF!,X49))</f>
        <v>2</v>
      </c>
      <c r="AF49" s="43">
        <f>IFERROR(IF(AC49&gt;5,AVERAGE(SMALL((F49,H49,J49,L49,N49,P49,R49,T49,V49,X49,Z49,AB49),{1,2,3,4,5})),AD49),"No race run")</f>
        <v>3.9692956386539247E-2</v>
      </c>
      <c r="AH49" s="24"/>
    </row>
    <row r="50" spans="2:34" x14ac:dyDescent="0.25">
      <c r="B50" s="36" t="s">
        <v>100</v>
      </c>
      <c r="C50" s="37" t="s">
        <v>101</v>
      </c>
      <c r="D50" s="37" t="s">
        <v>17</v>
      </c>
      <c r="E50" s="23"/>
      <c r="F50" s="32"/>
      <c r="G50" s="61"/>
      <c r="H50" s="29"/>
      <c r="I50" s="27">
        <v>3.9930555555555559E-2</v>
      </c>
      <c r="J50" s="29">
        <f>98.7%*(I50)</f>
        <v>3.9411458333333337E-2</v>
      </c>
      <c r="K50" s="23"/>
      <c r="L50" s="28"/>
      <c r="M50" s="23">
        <v>0.10403935185185186</v>
      </c>
      <c r="N50" s="29">
        <f>95.2%*(M50*86400)*POWER((6.2138818/13.1094),1.07)/86400</f>
        <v>4.4557351796687253E-2</v>
      </c>
      <c r="O50" s="27">
        <v>3.1099537037037037E-2</v>
      </c>
      <c r="P50" s="29">
        <f>98.4%*(O50*86400)*POWER((6.2138818/5),1.07)/86400</f>
        <v>3.861441989203955E-2</v>
      </c>
      <c r="Q50" s="27"/>
      <c r="R50" s="29"/>
      <c r="S50" s="27"/>
      <c r="T50" s="32"/>
      <c r="U50" s="23"/>
      <c r="V50" s="28"/>
      <c r="W50" s="23"/>
      <c r="X50" s="28"/>
      <c r="Y50" s="27"/>
      <c r="Z50" s="32"/>
      <c r="AA50" s="27"/>
      <c r="AB50" s="32"/>
      <c r="AC50" s="42">
        <f t="shared" si="6"/>
        <v>3</v>
      </c>
      <c r="AD50" s="41">
        <f t="shared" si="7"/>
        <v>4.0861076674020044E-2</v>
      </c>
      <c r="AE50" s="42">
        <f>IF(COUNT(F50,H50,J50,L50:N50,P50,R50,T50,#REF!,X50)&gt;5,5,COUNT(F50,H50,J50,L50:N50,P50,R50,T50,#REF!,X50))</f>
        <v>4</v>
      </c>
      <c r="AF50" s="43">
        <f>IFERROR(IF(AC50&gt;5,AVERAGE(SMALL((F50,H50,J50,L50,N50,P50,R50,T50,V50,X50,Z50,AB50),{1,2,3,4,5})),AD50),"No race run")</f>
        <v>4.0861076674020044E-2</v>
      </c>
      <c r="AH50" s="24"/>
    </row>
    <row r="51" spans="2:34" x14ac:dyDescent="0.25">
      <c r="B51" s="36" t="s">
        <v>43</v>
      </c>
      <c r="C51" s="37" t="s">
        <v>44</v>
      </c>
      <c r="D51" s="37" t="s">
        <v>17</v>
      </c>
      <c r="E51" s="23"/>
      <c r="F51" s="32"/>
      <c r="G51" s="61"/>
      <c r="H51" s="29"/>
      <c r="I51" s="27"/>
      <c r="J51" s="28"/>
      <c r="K51" s="23"/>
      <c r="L51" s="28"/>
      <c r="M51" s="23"/>
      <c r="N51" s="28"/>
      <c r="O51" s="27">
        <v>3.2951388888888891E-2</v>
      </c>
      <c r="P51" s="29">
        <f>98.4%*(O51*86400)*POWER((6.2138818/5),1.07)/86400</f>
        <v>4.0913752673106291E-2</v>
      </c>
      <c r="Q51" s="27"/>
      <c r="R51" s="29"/>
      <c r="S51" s="27"/>
      <c r="T51" s="32"/>
      <c r="U51" s="23"/>
      <c r="V51" s="28"/>
      <c r="W51" s="23"/>
      <c r="X51" s="28"/>
      <c r="Y51" s="27"/>
      <c r="Z51" s="32"/>
      <c r="AA51" s="27"/>
      <c r="AB51" s="32"/>
      <c r="AC51" s="42">
        <f t="shared" si="6"/>
        <v>1</v>
      </c>
      <c r="AD51" s="41">
        <f t="shared" si="7"/>
        <v>4.0913752673106291E-2</v>
      </c>
      <c r="AE51" s="42">
        <f>IF(COUNT(F51,H51,J51,L51:N51,P51,R51,T51,#REF!,X51)&gt;5,5,COUNT(F51,H51,J51,L51:N51,P51,R51,T51,#REF!,X51))</f>
        <v>1</v>
      </c>
      <c r="AF51" s="43">
        <f>IFERROR(IF(AC51&gt;5,AVERAGE(SMALL((F51,H51,J51,L51,N51,P51,R51,T51,V51,X51,Z51,AB51),{1,2,3,4,5})),AD51),"No race run")</f>
        <v>4.0913752673106291E-2</v>
      </c>
      <c r="AH51" s="24"/>
    </row>
    <row r="52" spans="2:34" x14ac:dyDescent="0.25">
      <c r="B52" s="36" t="s">
        <v>88</v>
      </c>
      <c r="C52" s="37" t="s">
        <v>33</v>
      </c>
      <c r="D52" s="37" t="s">
        <v>17</v>
      </c>
      <c r="E52" s="23">
        <v>9.3923611111111097E-2</v>
      </c>
      <c r="F52" s="29">
        <f>98.2%*(E52*86400)*POWER((6.2138818/13.1094),1.07)/86400</f>
        <v>4.1492638698135124E-2</v>
      </c>
      <c r="G52" s="27">
        <v>6.8136574074074072E-2</v>
      </c>
      <c r="H52" s="29">
        <f>99.3%*(G52*86400)*POWER((6.2138818/10),1.07)/86400</f>
        <v>4.0665670637682373E-2</v>
      </c>
      <c r="I52" s="27"/>
      <c r="J52" s="30"/>
      <c r="K52" s="33"/>
      <c r="L52" s="30"/>
      <c r="M52" s="33"/>
      <c r="N52" s="28"/>
      <c r="O52" s="27"/>
      <c r="P52" s="32"/>
      <c r="Q52" s="27"/>
      <c r="R52" s="32"/>
      <c r="S52" s="27"/>
      <c r="T52" s="32"/>
      <c r="U52" s="23"/>
      <c r="V52" s="28"/>
      <c r="W52" s="23"/>
      <c r="X52" s="29"/>
      <c r="Y52" s="27"/>
      <c r="Z52" s="32"/>
      <c r="AA52" s="27"/>
      <c r="AB52" s="32"/>
      <c r="AC52" s="42">
        <f t="shared" si="6"/>
        <v>2</v>
      </c>
      <c r="AD52" s="41">
        <f t="shared" si="7"/>
        <v>4.1079154667908749E-2</v>
      </c>
      <c r="AE52" s="42">
        <f>IF(COUNT(F52,H52,J52,L52:N52,P52,R52,T52,#REF!,X52)&gt;5,5,COUNT(F52,H52,J52,L52:N52,P52,R52,T52,#REF!,X52))</f>
        <v>2</v>
      </c>
      <c r="AF52" s="43">
        <f>IFERROR(IF(AC52&gt;5,AVERAGE(SMALL((F52,H52,J52,L52,N52,P52,R52,T52,V52,X52,Z52,AB52),{1,2,3,4,5})),AD52),"No race run")</f>
        <v>4.1079154667908749E-2</v>
      </c>
      <c r="AH52" s="24"/>
    </row>
    <row r="53" spans="2:34" x14ac:dyDescent="0.25">
      <c r="B53" s="36" t="s">
        <v>96</v>
      </c>
      <c r="C53" s="37" t="s">
        <v>97</v>
      </c>
      <c r="D53" s="37" t="s">
        <v>17</v>
      </c>
      <c r="E53" s="23"/>
      <c r="F53" s="32"/>
      <c r="G53" s="61"/>
      <c r="H53" s="29"/>
      <c r="I53" s="27">
        <v>3.9884259259259258E-2</v>
      </c>
      <c r="J53" s="29">
        <f>98.7%*(I53)</f>
        <v>3.9365763888888884E-2</v>
      </c>
      <c r="K53" s="23"/>
      <c r="L53" s="28"/>
      <c r="M53" s="23"/>
      <c r="N53" s="28"/>
      <c r="O53" s="27"/>
      <c r="P53" s="29"/>
      <c r="Q53" s="27">
        <v>2.6041666666666668E-2</v>
      </c>
      <c r="R53" s="29">
        <f>99.9%*(Q53*86400)*POWER((6.2138818/3.9),1.07)/86400</f>
        <v>4.2824621319947194E-2</v>
      </c>
      <c r="S53" s="27"/>
      <c r="T53" s="32"/>
      <c r="U53" s="23"/>
      <c r="V53" s="28"/>
      <c r="W53" s="23"/>
      <c r="X53" s="28"/>
      <c r="Y53" s="27"/>
      <c r="Z53" s="32"/>
      <c r="AA53" s="27"/>
      <c r="AB53" s="32"/>
      <c r="AC53" s="42">
        <f t="shared" si="6"/>
        <v>2</v>
      </c>
      <c r="AD53" s="41">
        <f t="shared" si="7"/>
        <v>4.1095192604418039E-2</v>
      </c>
      <c r="AE53" s="42">
        <f>IF(COUNT(F53,H53,J53,L53:N53,P53,R53,T53,#REF!,X53)&gt;5,5,COUNT(F53,H53,J53,L53:N53,P53,R53,T53,#REF!,X53))</f>
        <v>2</v>
      </c>
      <c r="AF53" s="43">
        <f>IFERROR(IF(AC53&gt;5,AVERAGE(SMALL((F53,H53,J53,L53,N53,P53,R53,T53,V53,X53,Z53,AB53),{1,2,3,4,5})),AD53),"No race run")</f>
        <v>4.1095192604418039E-2</v>
      </c>
      <c r="AH53" s="24"/>
    </row>
    <row r="54" spans="2:34" x14ac:dyDescent="0.25">
      <c r="B54" s="36" t="s">
        <v>79</v>
      </c>
      <c r="C54" s="37" t="s">
        <v>80</v>
      </c>
      <c r="D54" s="37" t="s">
        <v>17</v>
      </c>
      <c r="E54" s="47"/>
      <c r="F54" s="29"/>
      <c r="G54" s="61"/>
      <c r="H54" s="32"/>
      <c r="I54" s="27"/>
      <c r="J54" s="28"/>
      <c r="K54" s="23"/>
      <c r="L54" s="29"/>
      <c r="M54" s="23"/>
      <c r="N54" s="28"/>
      <c r="O54" s="23">
        <v>3.4178240740740738E-2</v>
      </c>
      <c r="P54" s="29">
        <f>98.4%*(O54*86400)*POWER((6.2138818/5),1.07)/86400</f>
        <v>4.2437060640563004E-2</v>
      </c>
      <c r="Q54" s="27">
        <v>2.4409722222222222E-2</v>
      </c>
      <c r="R54" s="29">
        <f>99.9%*(Q54*86400)*POWER((6.2138818/3.9),1.07)/86400</f>
        <v>4.0140945050563828E-2</v>
      </c>
      <c r="S54" s="27"/>
      <c r="T54" s="32"/>
      <c r="U54" s="23"/>
      <c r="V54" s="28"/>
      <c r="W54" s="23"/>
      <c r="X54" s="28"/>
      <c r="Y54" s="27"/>
      <c r="Z54" s="32"/>
      <c r="AA54" s="27"/>
      <c r="AB54" s="32"/>
      <c r="AC54" s="42">
        <f t="shared" si="6"/>
        <v>2</v>
      </c>
      <c r="AD54" s="41">
        <f t="shared" si="7"/>
        <v>4.1289002845563416E-2</v>
      </c>
      <c r="AE54" s="42">
        <f>IF(COUNT(F54,H54,J54,L54:N54,P54,R54,T54,#REF!,X54)&gt;5,5,COUNT(F54,H54,J54,L54:N54,P54,R54,T54,#REF!,X54))</f>
        <v>2</v>
      </c>
      <c r="AF54" s="43">
        <f>IFERROR(IF(AC54&gt;5,AVERAGE(SMALL((F54,H54,J54,L54,N54,P54,R54,T54,V54,X54,Z54,AB54),{1,2,3,4,5})),AD54),"No race run")</f>
        <v>4.1289002845563416E-2</v>
      </c>
      <c r="AH54" s="24"/>
    </row>
    <row r="55" spans="2:34" x14ac:dyDescent="0.25">
      <c r="B55" s="36" t="s">
        <v>90</v>
      </c>
      <c r="C55" s="37" t="s">
        <v>91</v>
      </c>
      <c r="D55" s="37" t="s">
        <v>17</v>
      </c>
      <c r="E55" s="23"/>
      <c r="F55" s="29"/>
      <c r="G55" s="27">
        <v>7.1759259259259259E-2</v>
      </c>
      <c r="H55" s="29">
        <f>99.3%*(G55*86400)*POWER((6.2138818/10),1.07)/86400</f>
        <v>4.2827782903623358E-2</v>
      </c>
      <c r="I55" s="27">
        <v>4.0694444444444443E-2</v>
      </c>
      <c r="J55" s="29">
        <f>98.7%*(I55)</f>
        <v>4.0165416666666662E-2</v>
      </c>
      <c r="K55" s="23"/>
      <c r="L55" s="28"/>
      <c r="M55" s="23"/>
      <c r="N55" s="28"/>
      <c r="O55" s="27"/>
      <c r="P55" s="32"/>
      <c r="Q55" s="27"/>
      <c r="R55" s="29"/>
      <c r="S55" s="27"/>
      <c r="T55" s="32"/>
      <c r="U55" s="23"/>
      <c r="V55" s="28"/>
      <c r="W55" s="23"/>
      <c r="X55" s="28"/>
      <c r="Y55" s="27"/>
      <c r="Z55" s="32"/>
      <c r="AA55" s="27"/>
      <c r="AB55" s="32"/>
      <c r="AC55" s="42">
        <f t="shared" si="6"/>
        <v>2</v>
      </c>
      <c r="AD55" s="41">
        <f t="shared" si="7"/>
        <v>4.1496599785145014E-2</v>
      </c>
      <c r="AE55" s="42">
        <f>IF(COUNT(F55,H55,J55,L55:N55,P55,R55,T55,#REF!,X55)&gt;5,5,COUNT(F55,H55,J55,L55:N55,P55,R55,T55,#REF!,X55))</f>
        <v>2</v>
      </c>
      <c r="AF55" s="43">
        <f>IFERROR(IF(AC55&gt;5,AVERAGE(SMALL((F55,H55,J55,L55,N55,P55,R55,T55,V55,X55,Z55,AB55),{1,2,3,4,5})),AD55),"No race run")</f>
        <v>4.1496599785145014E-2</v>
      </c>
      <c r="AH55" s="24"/>
    </row>
    <row r="56" spans="2:34" x14ac:dyDescent="0.25">
      <c r="B56" s="36" t="s">
        <v>92</v>
      </c>
      <c r="C56" s="37" t="s">
        <v>93</v>
      </c>
      <c r="D56" s="37" t="s">
        <v>17</v>
      </c>
      <c r="E56" s="47"/>
      <c r="F56" s="29"/>
      <c r="G56" s="27">
        <v>7.7013888888888882E-2</v>
      </c>
      <c r="H56" s="29">
        <f>99.3%*(G56*86400)*POWER((6.2138818/10),1.07)/86400</f>
        <v>4.5963881845275764E-2</v>
      </c>
      <c r="I56" s="27"/>
      <c r="J56" s="28"/>
      <c r="K56" s="23"/>
      <c r="L56" s="28"/>
      <c r="M56" s="23"/>
      <c r="N56" s="28"/>
      <c r="O56" s="23"/>
      <c r="P56" s="32"/>
      <c r="Q56" s="27">
        <v>2.4120370370370372E-2</v>
      </c>
      <c r="R56" s="29">
        <f>99.9%*(Q56*86400)*POWER((6.2138818/3.9),1.07)/86400</f>
        <v>3.9665115924786637E-2</v>
      </c>
      <c r="S56" s="27"/>
      <c r="T56" s="32"/>
      <c r="U56" s="23"/>
      <c r="V56" s="28"/>
      <c r="W56" s="23"/>
      <c r="X56" s="28"/>
      <c r="Y56" s="27"/>
      <c r="Z56" s="32"/>
      <c r="AA56" s="27">
        <v>6.8090277777777777E-2</v>
      </c>
      <c r="AB56" s="29">
        <f>97.3%*(AA56*86400)*POWER((6.2138818/10),1.07)/86400</f>
        <v>3.9819549582207993E-2</v>
      </c>
      <c r="AC56" s="42">
        <f t="shared" si="6"/>
        <v>3</v>
      </c>
      <c r="AD56" s="41">
        <f t="shared" si="7"/>
        <v>4.18161824507568E-2</v>
      </c>
      <c r="AE56" s="42">
        <f>IF(COUNT(F56,H56,J56,L56:N56,P56,R56,T56,#REF!,X56)&gt;5,5,COUNT(F56,H56,J56,L56:N56,P56,R56,T56,#REF!,X56))</f>
        <v>2</v>
      </c>
      <c r="AF56" s="43">
        <f>IFERROR(IF(AC56&gt;5,AVERAGE(SMALL((F56,H56,J56,L56,N56,P56,R56,T56,V56,X56,Z56,AB56),{1,2,3,4,5})),AD56),"No race run")</f>
        <v>4.18161824507568E-2</v>
      </c>
      <c r="AH56" s="24"/>
    </row>
    <row r="57" spans="2:34" x14ac:dyDescent="0.25">
      <c r="B57" s="36" t="s">
        <v>108</v>
      </c>
      <c r="C57" s="37" t="s">
        <v>59</v>
      </c>
      <c r="D57" s="37" t="s">
        <v>17</v>
      </c>
      <c r="E57" s="23"/>
      <c r="F57" s="32"/>
      <c r="G57" s="61"/>
      <c r="H57" s="29"/>
      <c r="I57" s="27"/>
      <c r="J57" s="30"/>
      <c r="K57" s="33"/>
      <c r="L57" s="29"/>
      <c r="M57" s="23"/>
      <c r="N57" s="28"/>
      <c r="O57" s="27"/>
      <c r="P57" s="32"/>
      <c r="Q57" s="27">
        <v>2.5983796296296297E-2</v>
      </c>
      <c r="R57" s="29">
        <f>99.9%*(Q57*86400)*POWER((6.2138818/3.9),1.07)/86400</f>
        <v>4.2729455494791749E-2</v>
      </c>
      <c r="S57" s="27"/>
      <c r="T57" s="32"/>
      <c r="U57" s="23"/>
      <c r="V57" s="28"/>
      <c r="W57" s="23"/>
      <c r="X57" s="29"/>
      <c r="Y57" s="27"/>
      <c r="Z57" s="32"/>
      <c r="AA57" s="27">
        <v>7.0381944444444441E-2</v>
      </c>
      <c r="AB57" s="29">
        <f>97.3%*(AA57*86400)*POWER((6.2138818/10),1.07)/86400</f>
        <v>4.1159728201496999E-2</v>
      </c>
      <c r="AC57" s="42">
        <f t="shared" si="6"/>
        <v>2</v>
      </c>
      <c r="AD57" s="41">
        <f t="shared" si="7"/>
        <v>4.1944591848144377E-2</v>
      </c>
      <c r="AE57" s="42">
        <f>IF(COUNT(F57,H57,J57,L57:N57,P57,R57,T57,#REF!,X57)&gt;5,5,COUNT(F57,H57,J57,L57:N57,P57,R57,T57,#REF!,X57))</f>
        <v>1</v>
      </c>
      <c r="AF57" s="43">
        <f>IFERROR(IF(AC57&gt;5,AVERAGE(SMALL((F57,H57,J57,L57,N57,P57,R57,T57,V57,X57,Z57,AB57),{1,2,3,4,5})),AD57),"No race run")</f>
        <v>4.1944591848144377E-2</v>
      </c>
      <c r="AH57" s="24"/>
    </row>
    <row r="58" spans="2:34" x14ac:dyDescent="0.25">
      <c r="B58" s="36" t="s">
        <v>32</v>
      </c>
      <c r="C58" s="37" t="s">
        <v>33</v>
      </c>
      <c r="D58" s="37" t="s">
        <v>17</v>
      </c>
      <c r="E58" s="23"/>
      <c r="F58" s="29"/>
      <c r="G58" s="61"/>
      <c r="H58" s="32"/>
      <c r="I58" s="27"/>
      <c r="J58" s="28"/>
      <c r="K58" s="23"/>
      <c r="L58" s="28"/>
      <c r="M58" s="23">
        <v>9.9201388888888895E-2</v>
      </c>
      <c r="N58" s="29">
        <f>95.2%*(M58*86400)*POWER((6.2138818/13.1094),1.07)/86400</f>
        <v>4.2485377934075697E-2</v>
      </c>
      <c r="O58" s="27"/>
      <c r="P58" s="32"/>
      <c r="Q58" s="27"/>
      <c r="R58" s="29"/>
      <c r="S58" s="27"/>
      <c r="T58" s="32"/>
      <c r="U58" s="23"/>
      <c r="V58" s="28"/>
      <c r="W58" s="23"/>
      <c r="X58" s="29"/>
      <c r="Y58" s="27"/>
      <c r="Z58" s="32"/>
      <c r="AA58" s="27"/>
      <c r="AB58" s="32"/>
      <c r="AC58" s="42">
        <f t="shared" si="6"/>
        <v>1</v>
      </c>
      <c r="AD58" s="41">
        <f t="shared" si="7"/>
        <v>4.2485377934075697E-2</v>
      </c>
      <c r="AE58" s="42">
        <f>IF(COUNT(F58,H58,J58,L58:N58,P58,R58,T58,#REF!,X58)&gt;5,5,COUNT(F58,H58,J58,L58:N58,P58,R58,T58,#REF!,X58))</f>
        <v>2</v>
      </c>
      <c r="AF58" s="43">
        <f>IFERROR(IF(AC58&gt;5,AVERAGE(SMALL((F58,H58,J58,L58,N58,P58,R58,T58,V58,X58,Z58,AB58),{1,2,3,4,5})),AD58),"No race run")</f>
        <v>4.2485377934075697E-2</v>
      </c>
      <c r="AH58" s="24"/>
    </row>
    <row r="59" spans="2:34" x14ac:dyDescent="0.25">
      <c r="B59" s="36" t="s">
        <v>102</v>
      </c>
      <c r="C59" s="37" t="s">
        <v>103</v>
      </c>
      <c r="D59" s="37" t="s">
        <v>17</v>
      </c>
      <c r="E59" s="50"/>
      <c r="F59" s="29"/>
      <c r="G59" s="28"/>
      <c r="H59" s="32"/>
      <c r="I59" s="27">
        <v>4.370370370370371E-2</v>
      </c>
      <c r="J59" s="29">
        <f>98.7%*(I59)</f>
        <v>4.3135555555555559E-2</v>
      </c>
      <c r="K59" s="33"/>
      <c r="L59" s="30"/>
      <c r="M59" s="33"/>
      <c r="N59" s="28"/>
      <c r="O59" s="27"/>
      <c r="P59" s="32"/>
      <c r="Q59" s="27"/>
      <c r="R59" s="32"/>
      <c r="S59" s="27"/>
      <c r="T59" s="32"/>
      <c r="U59" s="23"/>
      <c r="V59" s="28"/>
      <c r="W59" s="23"/>
      <c r="X59" s="28"/>
      <c r="Y59" s="27"/>
      <c r="Z59" s="32"/>
      <c r="AA59" s="27"/>
      <c r="AB59" s="32"/>
      <c r="AC59" s="42">
        <f t="shared" si="6"/>
        <v>1</v>
      </c>
      <c r="AD59" s="41">
        <f t="shared" si="7"/>
        <v>4.3135555555555559E-2</v>
      </c>
      <c r="AE59" s="42">
        <f>IF(COUNT(F59,H59,J59,L59:N59,P59,R59,T59,#REF!,X59)&gt;5,5,COUNT(F59,H59,J59,L59:N59,P59,R59,T59,#REF!,X59))</f>
        <v>1</v>
      </c>
      <c r="AF59" s="43">
        <f>IFERROR(IF(AC59&gt;5,AVERAGE(SMALL((F59,H59,J59,L59,N59,P59,R59,T59,V59,X59,Z59,AB59),{1,2,3,4,5})),AD59),"No race run")</f>
        <v>4.3135555555555559E-2</v>
      </c>
      <c r="AH59" s="24"/>
    </row>
    <row r="60" spans="2:34" x14ac:dyDescent="0.25">
      <c r="B60" s="36" t="s">
        <v>89</v>
      </c>
      <c r="C60" s="37" t="s">
        <v>80</v>
      </c>
      <c r="D60" s="37" t="s">
        <v>17</v>
      </c>
      <c r="E60" s="23">
        <v>0.10270833333333333</v>
      </c>
      <c r="F60" s="29">
        <f>98.2%*(E60*86400)*POWER((6.2138818/13.1094),1.07)/86400</f>
        <v>4.5373465903542964E-2</v>
      </c>
      <c r="G60" s="27">
        <v>7.0185185185185184E-2</v>
      </c>
      <c r="H60" s="29">
        <f>99.3%*(G60*86400)*POWER((6.2138818/10),1.07)/86400</f>
        <v>4.1888334762511616E-2</v>
      </c>
      <c r="I60" s="27"/>
      <c r="J60" s="28"/>
      <c r="K60" s="23"/>
      <c r="L60" s="28"/>
      <c r="M60" s="23"/>
      <c r="N60" s="28"/>
      <c r="O60" s="27"/>
      <c r="P60" s="32"/>
      <c r="Q60" s="27"/>
      <c r="R60" s="29"/>
      <c r="S60" s="27"/>
      <c r="T60" s="32"/>
      <c r="U60" s="23"/>
      <c r="V60" s="28"/>
      <c r="W60" s="23"/>
      <c r="X60" s="28"/>
      <c r="Y60" s="27"/>
      <c r="Z60" s="32"/>
      <c r="AA60" s="27"/>
      <c r="AB60" s="32"/>
      <c r="AC60" s="42">
        <f t="shared" si="6"/>
        <v>2</v>
      </c>
      <c r="AD60" s="41">
        <f t="shared" si="7"/>
        <v>4.3630900333027287E-2</v>
      </c>
      <c r="AE60" s="42">
        <f>IF(COUNT(F60,H60,J60,L60:N60,P60,R60,T60,#REF!,X60)&gt;5,5,COUNT(F60,H60,J60,L60:N60,P60,R60,T60,#REF!,X60))</f>
        <v>2</v>
      </c>
      <c r="AF60" s="43">
        <f>IFERROR(IF(AC60&gt;5,AVERAGE(SMALL((F60,H60,J60,L60,N60,P60,R60,T60,V60,X60,Z60,AB60),{1,2,3,4,5})),AD60),"No race run")</f>
        <v>4.3630900333027287E-2</v>
      </c>
      <c r="AH60" s="24"/>
    </row>
    <row r="61" spans="2:34" x14ac:dyDescent="0.25">
      <c r="B61" s="36" t="s">
        <v>47</v>
      </c>
      <c r="C61" s="37" t="s">
        <v>24</v>
      </c>
      <c r="D61" s="37" t="s">
        <v>17</v>
      </c>
      <c r="E61" s="23"/>
      <c r="F61" s="29"/>
      <c r="G61" s="61"/>
      <c r="H61" s="29"/>
      <c r="I61" s="27">
        <v>4.4074074074074071E-2</v>
      </c>
      <c r="J61" s="29">
        <f>98.7%*(I61)</f>
        <v>4.3501111111111108E-2</v>
      </c>
      <c r="K61" s="23"/>
      <c r="L61" s="29"/>
      <c r="M61" s="23"/>
      <c r="N61" s="28"/>
      <c r="O61" s="27"/>
      <c r="P61" s="29"/>
      <c r="Q61" s="27">
        <v>2.5868055555555557E-2</v>
      </c>
      <c r="R61" s="29">
        <f>99.9%*(Q61*86400)*POWER((6.2138818/3.9),1.07)/86400</f>
        <v>4.2539123844480879E-2</v>
      </c>
      <c r="S61" s="27"/>
      <c r="T61" s="32"/>
      <c r="U61" s="23"/>
      <c r="V61" s="28"/>
      <c r="W61" s="23">
        <v>4.4259259259259255E-2</v>
      </c>
      <c r="X61" s="29">
        <f>99.8%*(W61)</f>
        <v>4.417074074074074E-2</v>
      </c>
      <c r="Y61" s="27"/>
      <c r="Z61" s="29"/>
      <c r="AA61" s="27">
        <v>7.6689814814814808E-2</v>
      </c>
      <c r="AB61" s="29">
        <f>97.3%*(AA61*86400)*POWER((6.2138818/10),1.07)/86400</f>
        <v>4.4848603693984392E-2</v>
      </c>
      <c r="AC61" s="42">
        <f t="shared" si="6"/>
        <v>4</v>
      </c>
      <c r="AD61" s="41">
        <f t="shared" si="7"/>
        <v>4.3764894847579276E-2</v>
      </c>
      <c r="AE61" s="42">
        <f>IF(COUNT(F61,H61,J61,L61:N61,P61,R61,T61,#REF!,X61)&gt;5,5,COUNT(F61,H61,J61,L61:N61,P61,R61,T61,#REF!,X61))</f>
        <v>3</v>
      </c>
      <c r="AF61" s="43">
        <f>IFERROR(IF(AC61&gt;5,AVERAGE(SMALL((F61,H61,J61,L61,N61,P61,R61,T61,V61,X61,Z61,AB61),{1,2,3,4,5})),AD61),"No race run")</f>
        <v>4.3764894847579276E-2</v>
      </c>
      <c r="AH61" s="24"/>
    </row>
    <row r="62" spans="2:34" x14ac:dyDescent="0.25">
      <c r="B62" s="36" t="s">
        <v>34</v>
      </c>
      <c r="C62" s="37" t="s">
        <v>81</v>
      </c>
      <c r="D62" s="37" t="s">
        <v>17</v>
      </c>
      <c r="E62" s="50"/>
      <c r="F62" s="29"/>
      <c r="G62" s="27">
        <v>7.3483796296296297E-2</v>
      </c>
      <c r="H62" s="29">
        <f>99.3%*(G62*86400)*POWER((6.2138818/10),1.07)/86400</f>
        <v>4.3857031234694303E-2</v>
      </c>
      <c r="I62" s="62"/>
      <c r="J62" s="30"/>
      <c r="K62" s="33"/>
      <c r="L62" s="30"/>
      <c r="M62" s="33"/>
      <c r="N62" s="28"/>
      <c r="O62" s="27"/>
      <c r="P62" s="29"/>
      <c r="Q62" s="27">
        <v>2.6921296296296294E-2</v>
      </c>
      <c r="R62" s="29">
        <f>99.9%*(Q62*86400)*POWER((6.2138818/3.9),1.07)/86400</f>
        <v>4.4271141862309848E-2</v>
      </c>
      <c r="S62" s="27"/>
      <c r="T62" s="32"/>
      <c r="U62" s="23"/>
      <c r="V62" s="28"/>
      <c r="W62" s="23">
        <v>4.3981481481481483E-2</v>
      </c>
      <c r="X62" s="29">
        <f>99.8%*(W62)</f>
        <v>4.3893518518518519E-2</v>
      </c>
      <c r="Y62" s="27">
        <v>4.3946759259259255E-2</v>
      </c>
      <c r="Z62" s="32">
        <f>98.7%*(Y62)</f>
        <v>4.3375451388888882E-2</v>
      </c>
      <c r="AA62" s="27">
        <v>7.9027777777777766E-2</v>
      </c>
      <c r="AB62" s="29">
        <f>97.3%*(AA62*86400)*POWER((6.2138818/10),1.07)/86400</f>
        <v>4.6215856628814583E-2</v>
      </c>
      <c r="AC62" s="42">
        <f t="shared" si="6"/>
        <v>5</v>
      </c>
      <c r="AD62" s="41">
        <f t="shared" si="7"/>
        <v>4.432259992664523E-2</v>
      </c>
      <c r="AE62" s="42">
        <f>IF(COUNT(F62,H62,J62,L62:N62,P62,R62,T62,#REF!,X62)&gt;5,5,COUNT(F62,H62,J62,L62:N62,P62,R62,T62,#REF!,X62))</f>
        <v>3</v>
      </c>
      <c r="AF62" s="43">
        <f>IFERROR(IF(AC62&gt;5,AVERAGE(SMALL((F62,H62,J62,L62,N62,P62,R62,T62,V62,X62,Z62,AB62),{1,2,3,4,5})),AD62),"No race run")</f>
        <v>4.432259992664523E-2</v>
      </c>
      <c r="AH62" s="24"/>
    </row>
    <row r="63" spans="2:34" x14ac:dyDescent="0.25">
      <c r="B63" s="25" t="s">
        <v>48</v>
      </c>
      <c r="C63" s="26" t="s">
        <v>49</v>
      </c>
      <c r="D63" s="26" t="s">
        <v>12</v>
      </c>
      <c r="E63" s="23">
        <v>0.12167824074074074</v>
      </c>
      <c r="F63" s="29">
        <f>98.2%*(E63*86400)*POWER((6.2138818/13.1094),1.07)/86400</f>
        <v>5.3753802912322193E-2</v>
      </c>
      <c r="G63" s="61"/>
      <c r="H63" s="29"/>
      <c r="I63" s="27"/>
      <c r="J63" s="28"/>
      <c r="K63" s="23"/>
      <c r="L63" s="29"/>
      <c r="M63" s="23"/>
      <c r="N63" s="28"/>
      <c r="O63" s="27"/>
      <c r="P63" s="29"/>
      <c r="Q63" s="27"/>
      <c r="R63" s="29"/>
      <c r="S63" s="27"/>
      <c r="T63" s="32"/>
      <c r="U63" s="23"/>
      <c r="V63" s="28"/>
      <c r="W63" s="23"/>
      <c r="X63" s="29"/>
      <c r="Y63" s="27"/>
      <c r="Z63" s="32"/>
      <c r="AA63" s="27"/>
      <c r="AB63" s="32"/>
      <c r="AC63" s="42">
        <f t="shared" si="6"/>
        <v>1</v>
      </c>
      <c r="AD63" s="41">
        <f t="shared" si="7"/>
        <v>5.3753802912322193E-2</v>
      </c>
      <c r="AE63" s="42">
        <f>IF(COUNT(F63,H63,J63,L63:N63,P63,R63,T63,#REF!,X63)&gt;5,5,COUNT(F63,H63,J63,L63:N63,P63,R63,T63,#REF!,X63))</f>
        <v>1</v>
      </c>
      <c r="AF63" s="43">
        <f>IFERROR(IF(AC63&gt;5,AVERAGE(SMALL((F63,H63,J63,L63,N63,P63,R63,T63,V63,X63,Z63,AB63),{1,2,3,4,5})),AD63),"No race run")</f>
        <v>5.3753802912322193E-2</v>
      </c>
      <c r="AH63" s="24"/>
    </row>
    <row r="64" spans="2:34" x14ac:dyDescent="0.25">
      <c r="B64" s="25"/>
      <c r="C64" s="26"/>
      <c r="D64" s="26"/>
      <c r="E64" s="23"/>
      <c r="F64" s="29"/>
      <c r="G64" s="61"/>
      <c r="H64" s="29"/>
      <c r="I64" s="27"/>
      <c r="J64" s="28"/>
      <c r="K64" s="23"/>
      <c r="L64" s="28"/>
      <c r="M64" s="23"/>
      <c r="N64" s="28"/>
      <c r="O64" s="27"/>
      <c r="P64" s="29"/>
      <c r="Q64" s="27"/>
      <c r="R64" s="29"/>
      <c r="S64" s="27"/>
      <c r="T64" s="32"/>
      <c r="U64" s="23"/>
      <c r="V64" s="28"/>
      <c r="W64" s="23"/>
      <c r="X64" s="28"/>
      <c r="Y64" s="27"/>
      <c r="Z64" s="32"/>
      <c r="AA64" s="27"/>
      <c r="AB64" s="32"/>
      <c r="AC64" s="42">
        <f t="shared" ref="AC64:AC69" si="8">COUNT(F64,H64,J64,L64,N64,P64,R64,T64,V64,X64,Z64,AB64)</f>
        <v>0</v>
      </c>
      <c r="AD64" s="41" t="str">
        <f t="shared" ref="AD64:AD69" si="9">IFERROR(AVERAGE(F64,H64,J64,L64,N64,P64,R64,T64,V64,X64,Z64,AB64),"No race run")</f>
        <v>No race run</v>
      </c>
      <c r="AE64" s="42">
        <f>IF(COUNT(F64,H64,J64,L64:N64,P64,R64,T64,#REF!,X64)&gt;5,5,COUNT(F64,H64,J64,L64:N64,P64,R64,T64,#REF!,X64))</f>
        <v>0</v>
      </c>
      <c r="AF64" s="43" t="str">
        <f>IFERROR(IF(AC64&gt;5,AVERAGE(SMALL((F64,H64,J64,L64,N64,P64,R64,T64,V64,X64,Z64,AB64),{1,2,3,4,5})),AD64),"No race run")</f>
        <v>No race run</v>
      </c>
      <c r="AH64" s="24"/>
    </row>
    <row r="65" spans="2:34" x14ac:dyDescent="0.25">
      <c r="B65" s="25"/>
      <c r="C65" s="26"/>
      <c r="D65" s="26"/>
      <c r="E65" s="23"/>
      <c r="F65" s="29"/>
      <c r="G65" s="61"/>
      <c r="H65" s="32"/>
      <c r="I65" s="27"/>
      <c r="J65" s="28"/>
      <c r="K65" s="23"/>
      <c r="L65" s="29"/>
      <c r="M65" s="23"/>
      <c r="N65" s="28"/>
      <c r="O65" s="27"/>
      <c r="P65" s="29"/>
      <c r="Q65" s="27"/>
      <c r="R65" s="29"/>
      <c r="S65" s="27"/>
      <c r="T65" s="32"/>
      <c r="U65" s="23"/>
      <c r="V65" s="28"/>
      <c r="W65" s="23"/>
      <c r="X65" s="29"/>
      <c r="Y65" s="27"/>
      <c r="Z65" s="32"/>
      <c r="AA65" s="27"/>
      <c r="AB65" s="32"/>
      <c r="AC65" s="42">
        <f t="shared" si="8"/>
        <v>0</v>
      </c>
      <c r="AD65" s="41" t="str">
        <f t="shared" si="9"/>
        <v>No race run</v>
      </c>
      <c r="AE65" s="42">
        <f>IF(COUNT(F65,H65,J65,L65:N65,P65,R65,T65,#REF!,X65)&gt;5,5,COUNT(F65,H65,J65,L65:N65,P65,R65,T65,#REF!,X65))</f>
        <v>0</v>
      </c>
      <c r="AF65" s="43" t="str">
        <f>IFERROR(IF(AC65&gt;5,AVERAGE(SMALL((F65,H65,J65,L65,N65,P65,R65,T65,V65,X65,Z65,AB65),{1,2,3,4,5})),AD65),"No race run")</f>
        <v>No race run</v>
      </c>
      <c r="AH65" s="24"/>
    </row>
    <row r="66" spans="2:34" x14ac:dyDescent="0.25">
      <c r="B66" s="25"/>
      <c r="C66" s="26"/>
      <c r="D66" s="26"/>
      <c r="E66" s="23"/>
      <c r="F66" s="29"/>
      <c r="G66" s="61"/>
      <c r="H66" s="32"/>
      <c r="I66" s="27"/>
      <c r="J66" s="28"/>
      <c r="K66" s="23"/>
      <c r="L66" s="28"/>
      <c r="M66" s="23"/>
      <c r="N66" s="28"/>
      <c r="O66" s="27"/>
      <c r="P66" s="32"/>
      <c r="Q66" s="27"/>
      <c r="R66" s="29"/>
      <c r="S66" s="27"/>
      <c r="T66" s="32"/>
      <c r="U66" s="23"/>
      <c r="V66" s="28"/>
      <c r="W66" s="23"/>
      <c r="X66" s="29"/>
      <c r="Y66" s="27"/>
      <c r="Z66" s="32"/>
      <c r="AA66" s="32"/>
      <c r="AB66" s="32"/>
      <c r="AC66" s="42">
        <f t="shared" si="8"/>
        <v>0</v>
      </c>
      <c r="AD66" s="41" t="str">
        <f t="shared" si="9"/>
        <v>No race run</v>
      </c>
      <c r="AE66" s="42">
        <f>IF(COUNT(F66,H66,J66,L66:N66,P66,R66,T66,#REF!,X66)&gt;5,5,COUNT(F66,H66,J66,L66:N66,P66,R66,T66,#REF!,X66))</f>
        <v>0</v>
      </c>
      <c r="AF66" s="43" t="str">
        <f>IFERROR(IF(AC66&gt;5,AVERAGE(SMALL((F66,H66,J66,L66,N66,P66,R66,T66,V66,X66,Z66,AB66),{1,2,3,4,5})),AD66),"No race run")</f>
        <v>No race run</v>
      </c>
      <c r="AH66" s="24"/>
    </row>
    <row r="67" spans="2:34" x14ac:dyDescent="0.25">
      <c r="B67" s="36"/>
      <c r="C67" s="37"/>
      <c r="D67" s="37"/>
      <c r="E67" s="23"/>
      <c r="F67" s="32"/>
      <c r="G67" s="61"/>
      <c r="H67" s="32"/>
      <c r="I67" s="27"/>
      <c r="J67" s="30"/>
      <c r="K67" s="33"/>
      <c r="L67" s="30"/>
      <c r="M67" s="33"/>
      <c r="N67" s="28"/>
      <c r="O67" s="27"/>
      <c r="P67" s="32"/>
      <c r="Q67" s="27"/>
      <c r="R67" s="29"/>
      <c r="S67" s="27"/>
      <c r="T67" s="32"/>
      <c r="U67" s="23"/>
      <c r="V67" s="28"/>
      <c r="W67" s="23"/>
      <c r="X67" s="28"/>
      <c r="Y67" s="27"/>
      <c r="Z67" s="29"/>
      <c r="AA67" s="29"/>
      <c r="AB67" s="29"/>
      <c r="AC67" s="42">
        <f t="shared" si="8"/>
        <v>0</v>
      </c>
      <c r="AD67" s="41" t="str">
        <f t="shared" si="9"/>
        <v>No race run</v>
      </c>
      <c r="AE67" s="42">
        <f>IF(COUNT(F67,H67,J67,L67:N67,P67,R67,T67,#REF!,X67)&gt;5,5,COUNT(F67,H67,J67,L67:N67,P67,R67,T67,#REF!,X67))</f>
        <v>0</v>
      </c>
      <c r="AF67" s="43" t="str">
        <f>IFERROR(IF(AC67&gt;5,AVERAGE(SMALL((F67,H67,J67,L67,N67,P67,R67,T67,V67,X67,Z67,AB67),{1,2,3,4,5})),AD67),"No race run")</f>
        <v>No race run</v>
      </c>
      <c r="AH67" s="24"/>
    </row>
    <row r="68" spans="2:34" x14ac:dyDescent="0.25">
      <c r="B68" s="36"/>
      <c r="C68" s="37"/>
      <c r="D68" s="37"/>
      <c r="E68" s="23"/>
      <c r="F68" s="29"/>
      <c r="G68" s="61"/>
      <c r="H68" s="29"/>
      <c r="I68" s="27"/>
      <c r="J68" s="28"/>
      <c r="K68" s="23"/>
      <c r="L68" s="28"/>
      <c r="M68" s="23"/>
      <c r="N68" s="28"/>
      <c r="O68" s="27"/>
      <c r="P68" s="32"/>
      <c r="Q68" s="27"/>
      <c r="R68" s="29"/>
      <c r="S68" s="27"/>
      <c r="T68" s="32"/>
      <c r="U68" s="23"/>
      <c r="V68" s="28"/>
      <c r="W68" s="23"/>
      <c r="X68" s="28"/>
      <c r="Y68" s="27"/>
      <c r="Z68" s="32"/>
      <c r="AA68" s="32"/>
      <c r="AB68" s="32"/>
      <c r="AC68" s="42">
        <f t="shared" si="8"/>
        <v>0</v>
      </c>
      <c r="AD68" s="41" t="str">
        <f t="shared" si="9"/>
        <v>No race run</v>
      </c>
      <c r="AE68" s="42">
        <f>IF(COUNT(F68,H68,J68,L68:N68,P68,R68,T68,#REF!,X68)&gt;5,5,COUNT(F68,H68,J68,L68:N68,P68,R68,T68,#REF!,X68))</f>
        <v>0</v>
      </c>
      <c r="AF68" s="43" t="str">
        <f>IFERROR(IF(AC68&gt;5,AVERAGE(SMALL((F68,H68,J68,L68,N68,P68,R68,T68,V68,X68,Z68,AB68),{1,2,3,4,5})),AD68),"No race run")</f>
        <v>No race run</v>
      </c>
      <c r="AH68" s="24"/>
    </row>
    <row r="69" spans="2:34" x14ac:dyDescent="0.25">
      <c r="B69" s="36"/>
      <c r="C69" s="37"/>
      <c r="D69" s="37"/>
      <c r="E69" s="23"/>
      <c r="F69" s="29"/>
      <c r="G69" s="61"/>
      <c r="H69" s="32"/>
      <c r="I69" s="27"/>
      <c r="J69" s="28"/>
      <c r="K69" s="23"/>
      <c r="L69" s="28"/>
      <c r="M69" s="23"/>
      <c r="N69" s="28"/>
      <c r="O69" s="27"/>
      <c r="P69" s="32"/>
      <c r="Q69" s="27"/>
      <c r="R69" s="29"/>
      <c r="S69" s="27"/>
      <c r="T69" s="32"/>
      <c r="U69" s="23"/>
      <c r="V69" s="28"/>
      <c r="W69" s="23"/>
      <c r="X69" s="29"/>
      <c r="Y69" s="27"/>
      <c r="Z69" s="32"/>
      <c r="AA69" s="32"/>
      <c r="AB69" s="32"/>
      <c r="AC69" s="42">
        <f t="shared" si="8"/>
        <v>0</v>
      </c>
      <c r="AD69" s="41" t="str">
        <f t="shared" si="9"/>
        <v>No race run</v>
      </c>
      <c r="AE69" s="42">
        <f>IF(COUNT(F69,H69,J69,L69:N69,P69,R69,T69,#REF!,X69)&gt;5,5,COUNT(F69,H69,J69,L69:N69,P69,R69,T69,#REF!,X69))</f>
        <v>0</v>
      </c>
      <c r="AF69" s="43" t="str">
        <f>IFERROR(IF(AC69&gt;5,AVERAGE(SMALL((F69,H69,J69,L69,N69,P69,R69,T69,V69,X69,Z69,AB69),{1,2,3,4,5})),AD69),"No race run")</f>
        <v>No race run</v>
      </c>
      <c r="AH69" s="24"/>
    </row>
    <row r="70" spans="2:34" x14ac:dyDescent="0.25">
      <c r="B70" s="36"/>
      <c r="C70" s="37"/>
      <c r="D70" s="37"/>
      <c r="E70" s="23"/>
      <c r="F70" s="32"/>
      <c r="G70" s="22"/>
      <c r="H70" s="32"/>
      <c r="I70" s="27"/>
      <c r="J70" s="28"/>
      <c r="K70" s="23"/>
      <c r="L70" s="28"/>
      <c r="M70" s="23"/>
      <c r="N70" s="28"/>
      <c r="O70" s="27"/>
      <c r="P70" s="29"/>
      <c r="Q70" s="27"/>
      <c r="R70" s="29"/>
      <c r="S70" s="27"/>
      <c r="T70" s="32"/>
      <c r="U70" s="23"/>
      <c r="V70" s="28"/>
      <c r="W70" s="23"/>
      <c r="X70" s="28"/>
      <c r="Y70" s="27"/>
      <c r="Z70" s="32"/>
      <c r="AA70" s="32"/>
      <c r="AB70" s="32"/>
      <c r="AC70" s="42">
        <f t="shared" ref="AC70:AC92" si="10">COUNT(F70,H70,J70,L70,N70,P70,R70,T70,V70,X70,Z70,AB70)</f>
        <v>0</v>
      </c>
      <c r="AD70" s="41" t="str">
        <f t="shared" ref="AD70" si="11">IFERROR(AVERAGE(F70,H70,J70,L70,N70,P70,R70,T70,V70,X70,Z70,AB70),"No race run")</f>
        <v>No race run</v>
      </c>
      <c r="AE70" s="42">
        <f>IF(COUNT(F70,H70,J70,L70:N70,P70,R70,T70,#REF!,X70)&gt;5,5,COUNT(F70,H70,J70,L70:N70,P70,R70,T70,#REF!,X70))</f>
        <v>0</v>
      </c>
      <c r="AF70" s="43" t="str">
        <f>IFERROR(IF(AC70&gt;5,AVERAGE(SMALL((F70,H70,J70,L70,N70,P70,R70,T70,V70,X70,Z70,AB70),{1,2,3,4,5})),AD70),"No race run")</f>
        <v>No race run</v>
      </c>
      <c r="AH70" s="24"/>
    </row>
    <row r="71" spans="2:34" x14ac:dyDescent="0.25">
      <c r="B71" s="36"/>
      <c r="C71" s="37"/>
      <c r="D71" s="37"/>
      <c r="E71" s="23"/>
      <c r="F71" s="32"/>
      <c r="G71" s="22"/>
      <c r="H71" s="29"/>
      <c r="I71" s="27"/>
      <c r="J71" s="30"/>
      <c r="K71" s="33"/>
      <c r="L71" s="30"/>
      <c r="M71" s="33"/>
      <c r="N71" s="28"/>
      <c r="O71" s="27"/>
      <c r="P71" s="32"/>
      <c r="Q71" s="27"/>
      <c r="R71" s="29"/>
      <c r="S71" s="27"/>
      <c r="T71" s="32"/>
      <c r="U71" s="23"/>
      <c r="V71" s="28"/>
      <c r="W71" s="23"/>
      <c r="X71" s="28"/>
      <c r="Y71" s="27"/>
      <c r="Z71" s="32"/>
      <c r="AA71" s="32"/>
      <c r="AB71" s="32"/>
      <c r="AC71" s="42">
        <f t="shared" si="10"/>
        <v>0</v>
      </c>
      <c r="AD71" s="41" t="str">
        <f t="shared" ref="AD71:AD93" si="12">IFERROR(AVERAGE(F71,H71,J71,L71,N71, P71,R71,T71,V71,X71,Z71),"No race run")</f>
        <v>No race run</v>
      </c>
      <c r="AE71" s="42">
        <f>IF(COUNT(F71,H71,J71,L71:N71,P71,R71,T71,#REF!,X71)&gt;5,5,COUNT(F71,H71,J71,L71:N71,P71,R71,T71,#REF!,X71))</f>
        <v>0</v>
      </c>
      <c r="AF71" s="43" t="str">
        <f>IFERROR(IF(AC71&gt;5,AVERAGE(SMALL((F71,H71,J71,L71,N71,P71,R71,T71,V71,X71,Z71,AB71),{1,2,3,4,5})),AD71),"No race run")</f>
        <v>No race run</v>
      </c>
      <c r="AH71" s="24"/>
    </row>
    <row r="72" spans="2:34" x14ac:dyDescent="0.25">
      <c r="B72" s="36"/>
      <c r="C72" s="37"/>
      <c r="D72" s="37"/>
      <c r="E72" s="49"/>
      <c r="F72" s="29"/>
      <c r="G72" s="22"/>
      <c r="H72" s="32"/>
      <c r="I72" s="27"/>
      <c r="J72" s="28"/>
      <c r="K72" s="23"/>
      <c r="L72" s="29"/>
      <c r="M72" s="23"/>
      <c r="N72" s="28"/>
      <c r="O72" s="27"/>
      <c r="P72" s="32"/>
      <c r="Q72" s="27"/>
      <c r="R72" s="29"/>
      <c r="S72" s="27"/>
      <c r="T72" s="32"/>
      <c r="U72" s="23"/>
      <c r="V72" s="28"/>
      <c r="W72" s="23"/>
      <c r="X72" s="28"/>
      <c r="Y72" s="27"/>
      <c r="Z72" s="32"/>
      <c r="AA72" s="32"/>
      <c r="AB72" s="32"/>
      <c r="AC72" s="42">
        <f t="shared" si="10"/>
        <v>0</v>
      </c>
      <c r="AD72" s="41" t="str">
        <f t="shared" si="12"/>
        <v>No race run</v>
      </c>
      <c r="AE72" s="42">
        <f>IF(COUNT(F72,H72,J72,L72:N72,P72,R72,T72,#REF!,X72)&gt;5,5,COUNT(F72,H72,J72,L72:N72,P72,R72,T72,#REF!,X72))</f>
        <v>0</v>
      </c>
      <c r="AF72" s="43" t="str">
        <f>IFERROR(IF(AC72&gt;5,AVERAGE(SMALL((F72,H72,J72,L72,N72,P72,R72,T72,V72,X72,Z72,AB72),{1,2,3,4,5})),AD72),"No race run")</f>
        <v>No race run</v>
      </c>
      <c r="AH72" s="24"/>
    </row>
    <row r="73" spans="2:34" x14ac:dyDescent="0.25">
      <c r="B73" s="36"/>
      <c r="C73" s="37"/>
      <c r="D73" s="37"/>
      <c r="E73" s="23"/>
      <c r="F73" s="29"/>
      <c r="G73" s="22"/>
      <c r="H73" s="29"/>
      <c r="I73" s="27"/>
      <c r="J73" s="28"/>
      <c r="K73" s="23"/>
      <c r="L73" s="28"/>
      <c r="M73" s="23"/>
      <c r="N73" s="28"/>
      <c r="O73" s="27"/>
      <c r="P73" s="29"/>
      <c r="Q73" s="27"/>
      <c r="R73" s="29"/>
      <c r="S73" s="27"/>
      <c r="T73" s="32"/>
      <c r="U73" s="23"/>
      <c r="V73" s="28"/>
      <c r="W73" s="23"/>
      <c r="X73" s="28"/>
      <c r="Y73" s="27"/>
      <c r="Z73" s="32"/>
      <c r="AA73" s="32"/>
      <c r="AB73" s="32"/>
      <c r="AC73" s="42">
        <f t="shared" si="10"/>
        <v>0</v>
      </c>
      <c r="AD73" s="41" t="str">
        <f t="shared" si="12"/>
        <v>No race run</v>
      </c>
      <c r="AE73" s="42">
        <f>IF(COUNT(F73,H73,J73,L73:N73,P73,R73,T73,#REF!,X73)&gt;5,5,COUNT(F73,H73,J73,L73:N73,P73,R73,T73,#REF!,X73))</f>
        <v>0</v>
      </c>
      <c r="AF73" s="43" t="str">
        <f>IFERROR(IF(AC73&gt;5,AVERAGE(SMALL((F73,H73,J73,L73,N73,P73,R73,T73,V73,X73,Z73,AB73),{1,2,3,4,5})),AD73),"No race run")</f>
        <v>No race run</v>
      </c>
      <c r="AH73" s="24"/>
    </row>
    <row r="74" spans="2:34" x14ac:dyDescent="0.25">
      <c r="B74" s="36"/>
      <c r="C74" s="37"/>
      <c r="D74" s="37"/>
      <c r="E74" s="23"/>
      <c r="F74" s="29"/>
      <c r="G74" s="22"/>
      <c r="H74" s="32"/>
      <c r="I74" s="27"/>
      <c r="J74" s="28"/>
      <c r="K74" s="23"/>
      <c r="L74" s="28"/>
      <c r="M74" s="23"/>
      <c r="N74" s="28"/>
      <c r="O74" s="27"/>
      <c r="P74" s="32"/>
      <c r="Q74" s="27"/>
      <c r="R74" s="29"/>
      <c r="S74" s="27"/>
      <c r="T74" s="32"/>
      <c r="U74" s="23"/>
      <c r="V74" s="28"/>
      <c r="W74" s="23"/>
      <c r="X74" s="28"/>
      <c r="Y74" s="27"/>
      <c r="Z74" s="32"/>
      <c r="AA74" s="32"/>
      <c r="AB74" s="32"/>
      <c r="AC74" s="42">
        <f t="shared" si="10"/>
        <v>0</v>
      </c>
      <c r="AD74" s="41" t="str">
        <f t="shared" si="12"/>
        <v>No race run</v>
      </c>
      <c r="AE74" s="42">
        <f>IF(COUNT(F74,H74,J74,L74:N74,P74,R74,T74,#REF!,X74)&gt;5,5,COUNT(F74,H74,J74,L74:N74,P74,R74,T74,#REF!,X74))</f>
        <v>0</v>
      </c>
      <c r="AF74" s="43" t="str">
        <f>IFERROR(IF(AC74&gt;5,AVERAGE(SMALL((F74,H74,J74,L74,N74,P74,R74,T74,V74,X74,Z74,AB74),{1,2,3,4,5})),AD74),"No race run")</f>
        <v>No race run</v>
      </c>
      <c r="AH74" s="24"/>
    </row>
    <row r="75" spans="2:34" x14ac:dyDescent="0.25">
      <c r="B75" s="36"/>
      <c r="C75" s="37"/>
      <c r="D75" s="37"/>
      <c r="E75" s="47"/>
      <c r="F75" s="29"/>
      <c r="G75" s="22"/>
      <c r="H75" s="29"/>
      <c r="I75" s="27"/>
      <c r="J75" s="28"/>
      <c r="K75" s="23"/>
      <c r="L75" s="28"/>
      <c r="M75" s="23"/>
      <c r="N75" s="28"/>
      <c r="O75" s="23"/>
      <c r="P75" s="32"/>
      <c r="Q75" s="27"/>
      <c r="R75" s="29"/>
      <c r="S75" s="27"/>
      <c r="T75" s="32"/>
      <c r="U75" s="23"/>
      <c r="V75" s="28"/>
      <c r="W75" s="23"/>
      <c r="X75" s="28"/>
      <c r="Y75" s="27"/>
      <c r="Z75" s="32"/>
      <c r="AA75" s="32"/>
      <c r="AB75" s="32"/>
      <c r="AC75" s="42">
        <f t="shared" si="10"/>
        <v>0</v>
      </c>
      <c r="AD75" s="41" t="str">
        <f t="shared" si="12"/>
        <v>No race run</v>
      </c>
      <c r="AE75" s="42">
        <f>IF(COUNT(F75,H75,J75,L75:N75,P75,R75,T75,#REF!,X75)&gt;5,5,COUNT(F75,H75,J75,L75:N75,P75,R75,T75,#REF!,X75))</f>
        <v>0</v>
      </c>
      <c r="AF75" s="43" t="str">
        <f>IFERROR(IF(AC75&gt;5,AVERAGE(SMALL((F75,H75,J75,L75,N75,P75,R75,T75,V75,X75,Z75,AB75),{1,2,3,4,5})),AD75),"No race run")</f>
        <v>No race run</v>
      </c>
      <c r="AH75" s="24"/>
    </row>
    <row r="76" spans="2:34" x14ac:dyDescent="0.25">
      <c r="B76" s="36"/>
      <c r="C76" s="37"/>
      <c r="D76" s="37"/>
      <c r="E76" s="23"/>
      <c r="F76" s="29"/>
      <c r="G76" s="22"/>
      <c r="H76" s="32"/>
      <c r="I76" s="27"/>
      <c r="J76" s="28"/>
      <c r="K76" s="23"/>
      <c r="L76" s="28"/>
      <c r="M76" s="23"/>
      <c r="N76" s="28"/>
      <c r="O76" s="27"/>
      <c r="P76" s="32"/>
      <c r="Q76" s="27"/>
      <c r="R76" s="29"/>
      <c r="S76" s="27"/>
      <c r="T76" s="32"/>
      <c r="U76" s="23"/>
      <c r="V76" s="28"/>
      <c r="W76" s="23"/>
      <c r="X76" s="28"/>
      <c r="Y76" s="27"/>
      <c r="Z76" s="32"/>
      <c r="AA76" s="32"/>
      <c r="AB76" s="32"/>
      <c r="AC76" s="42">
        <f t="shared" si="10"/>
        <v>0</v>
      </c>
      <c r="AD76" s="41" t="str">
        <f t="shared" si="12"/>
        <v>No race run</v>
      </c>
      <c r="AE76" s="42">
        <f>IF(COUNT(F76,H76,J76,L76:N76,P76,R76,T76,#REF!,X76)&gt;5,5,COUNT(F76,H76,J76,L76:N76,P76,R76,T76,#REF!,X76))</f>
        <v>0</v>
      </c>
      <c r="AF76" s="43" t="str">
        <f>IFERROR(IF(AC76&gt;5,AVERAGE(SMALL((F76,H76,J76,L76,N76,P76,R76,T76,V76,X76,Z76,AB76),{1,2,3,4,5})),AD76),"No race run")</f>
        <v>No race run</v>
      </c>
      <c r="AH76" s="24"/>
    </row>
    <row r="77" spans="2:34" x14ac:dyDescent="0.25">
      <c r="B77" s="36"/>
      <c r="C77" s="37"/>
      <c r="D77" s="37"/>
      <c r="E77" s="23"/>
      <c r="F77" s="29"/>
      <c r="G77" s="22"/>
      <c r="H77" s="32"/>
      <c r="I77" s="27"/>
      <c r="J77" s="28"/>
      <c r="K77" s="23"/>
      <c r="L77" s="28"/>
      <c r="M77" s="23"/>
      <c r="N77" s="28"/>
      <c r="O77" s="27"/>
      <c r="P77" s="29"/>
      <c r="Q77" s="27"/>
      <c r="R77" s="29"/>
      <c r="S77" s="27"/>
      <c r="T77" s="32"/>
      <c r="U77" s="23"/>
      <c r="V77" s="28"/>
      <c r="W77" s="23"/>
      <c r="X77" s="28"/>
      <c r="Y77" s="27"/>
      <c r="Z77" s="32"/>
      <c r="AA77" s="32"/>
      <c r="AB77" s="32"/>
      <c r="AC77" s="42">
        <f t="shared" si="10"/>
        <v>0</v>
      </c>
      <c r="AD77" s="41" t="str">
        <f t="shared" si="12"/>
        <v>No race run</v>
      </c>
      <c r="AE77" s="42">
        <f>IF(COUNT(F77,H77,J77,L77:N77,P77,R77,T77,#REF!,X77)&gt;5,5,COUNT(F77,H77,J77,L77:N77,P77,R77,T77,#REF!,X77))</f>
        <v>0</v>
      </c>
      <c r="AF77" s="43" t="str">
        <f>IFERROR(IF(AC77&gt;5,AVERAGE(SMALL((F77,H77,J77,L77,N77,P77,R77,T77,V77,X77,Z77,AB77),{1,2,3,4,5})),AD77),"No race run")</f>
        <v>No race run</v>
      </c>
      <c r="AH77" s="24"/>
    </row>
    <row r="78" spans="2:34" x14ac:dyDescent="0.25">
      <c r="B78" s="25"/>
      <c r="C78" s="26"/>
      <c r="D78" s="26"/>
      <c r="E78" s="23"/>
      <c r="F78" s="29"/>
      <c r="G78" s="22"/>
      <c r="H78" s="32"/>
      <c r="I78" s="27"/>
      <c r="J78" s="30"/>
      <c r="K78" s="33"/>
      <c r="L78" s="30"/>
      <c r="M78" s="33"/>
      <c r="N78" s="28"/>
      <c r="O78" s="27"/>
      <c r="P78" s="32"/>
      <c r="Q78" s="27"/>
      <c r="R78" s="32"/>
      <c r="S78" s="27"/>
      <c r="T78" s="32"/>
      <c r="U78" s="23"/>
      <c r="V78" s="28"/>
      <c r="W78" s="23"/>
      <c r="X78" s="28"/>
      <c r="Y78" s="27"/>
      <c r="Z78" s="29"/>
      <c r="AA78" s="29"/>
      <c r="AB78" s="29"/>
      <c r="AC78" s="42">
        <f t="shared" si="10"/>
        <v>0</v>
      </c>
      <c r="AD78" s="41" t="str">
        <f t="shared" si="12"/>
        <v>No race run</v>
      </c>
      <c r="AE78" s="42">
        <f>IF(COUNT(F78,H78,J78,L78:N78,P78,R78,T78,#REF!,X78)&gt;5,5,COUNT(F78,H78,J78,L78:N78,P78,R78,T78,#REF!,X78))</f>
        <v>0</v>
      </c>
      <c r="AF78" s="43" t="str">
        <f>IFERROR(IF(AC78&gt;5,AVERAGE(SMALL((F78,H78,J78,L78,N78,P78,R78,T78,V78,X78,Z78,AB78),{1,2,3,4,5})),AD78),"No race run")</f>
        <v>No race run</v>
      </c>
      <c r="AH78" s="24"/>
    </row>
    <row r="79" spans="2:34" x14ac:dyDescent="0.25">
      <c r="B79" s="25"/>
      <c r="C79" s="26"/>
      <c r="D79" s="26"/>
      <c r="E79" s="23"/>
      <c r="F79" s="29"/>
      <c r="G79" s="22"/>
      <c r="H79" s="32"/>
      <c r="I79" s="27"/>
      <c r="J79" s="28"/>
      <c r="K79" s="23"/>
      <c r="L79" s="28"/>
      <c r="M79" s="23"/>
      <c r="N79" s="28"/>
      <c r="O79" s="27"/>
      <c r="P79" s="32"/>
      <c r="Q79" s="27"/>
      <c r="R79" s="29"/>
      <c r="S79" s="27"/>
      <c r="T79" s="32"/>
      <c r="U79" s="23"/>
      <c r="V79" s="28"/>
      <c r="W79" s="23"/>
      <c r="X79" s="28"/>
      <c r="Y79" s="27"/>
      <c r="Z79" s="32"/>
      <c r="AA79" s="32"/>
      <c r="AB79" s="32"/>
      <c r="AC79" s="42">
        <f t="shared" si="10"/>
        <v>0</v>
      </c>
      <c r="AD79" s="41" t="str">
        <f t="shared" si="12"/>
        <v>No race run</v>
      </c>
      <c r="AE79" s="42">
        <f>IF(COUNT(F79,H79,J79,L79:N79,P79,R79,T79,#REF!,X79)&gt;5,5,COUNT(F79,H79,J79,L79:N79,P79,R79,T79,#REF!,X79))</f>
        <v>0</v>
      </c>
      <c r="AF79" s="43" t="str">
        <f>IFERROR(IF(AC79&gt;5,AVERAGE(SMALL((F79,H79,J79,L79,N79,P79,R79,T79,V79,X79,Z79,AB79),{1,2,3,4,5})),AD79),"No race run")</f>
        <v>No race run</v>
      </c>
      <c r="AH79" s="24"/>
    </row>
    <row r="80" spans="2:34" x14ac:dyDescent="0.25">
      <c r="B80" s="36"/>
      <c r="C80" s="37"/>
      <c r="D80" s="37"/>
      <c r="E80" s="23"/>
      <c r="F80" s="29"/>
      <c r="G80" s="22"/>
      <c r="H80" s="32"/>
      <c r="I80" s="27"/>
      <c r="J80" s="30"/>
      <c r="K80" s="33"/>
      <c r="L80" s="30"/>
      <c r="M80" s="33"/>
      <c r="N80" s="28"/>
      <c r="O80" s="27"/>
      <c r="P80" s="32"/>
      <c r="Q80" s="27"/>
      <c r="R80" s="29"/>
      <c r="S80" s="27"/>
      <c r="T80" s="32"/>
      <c r="U80" s="23"/>
      <c r="V80" s="28"/>
      <c r="W80" s="23"/>
      <c r="X80" s="28"/>
      <c r="Y80" s="27"/>
      <c r="Z80" s="32"/>
      <c r="AA80" s="32"/>
      <c r="AB80" s="32"/>
      <c r="AC80" s="42">
        <f t="shared" si="10"/>
        <v>0</v>
      </c>
      <c r="AD80" s="41" t="str">
        <f t="shared" si="12"/>
        <v>No race run</v>
      </c>
      <c r="AE80" s="42">
        <f>IF(COUNT(F80,H80,J80,L80:N80,P80,R80,T80,#REF!,X80)&gt;5,5,COUNT(F80,H80,J80,L80:N80,P80,R80,T80,#REF!,X80))</f>
        <v>0</v>
      </c>
      <c r="AF80" s="43" t="str">
        <f>IFERROR(IF(AC80&gt;5,AVERAGE(SMALL((F80,H80,J80,L80,N80,P80,R80,T80,V80,X80,Z80,AB80),{1,2,3,4,5})),AD80),"No race run")</f>
        <v>No race run</v>
      </c>
    </row>
    <row r="81" spans="2:32" x14ac:dyDescent="0.25">
      <c r="B81" s="36"/>
      <c r="C81" s="37"/>
      <c r="D81" s="37"/>
      <c r="E81" s="23"/>
      <c r="F81" s="29"/>
      <c r="G81" s="22"/>
      <c r="H81" s="29"/>
      <c r="I81" s="27"/>
      <c r="J81" s="30"/>
      <c r="K81" s="33"/>
      <c r="L81" s="29"/>
      <c r="M81" s="23"/>
      <c r="N81" s="28"/>
      <c r="O81" s="27"/>
      <c r="P81" s="32"/>
      <c r="Q81" s="27"/>
      <c r="R81" s="32"/>
      <c r="S81" s="27"/>
      <c r="T81" s="32"/>
      <c r="U81" s="23"/>
      <c r="V81" s="28"/>
      <c r="W81" s="23"/>
      <c r="X81" s="28"/>
      <c r="Y81" s="27"/>
      <c r="Z81" s="29"/>
      <c r="AA81" s="29"/>
      <c r="AB81" s="29"/>
      <c r="AC81" s="42">
        <f t="shared" si="10"/>
        <v>0</v>
      </c>
      <c r="AD81" s="41" t="str">
        <f t="shared" si="12"/>
        <v>No race run</v>
      </c>
      <c r="AE81" s="42">
        <f>IF(COUNT(F81,H81,J81,L81:N81,P81,R81,T81,#REF!,X81)&gt;5,5,COUNT(F81,H81,J81,L81:N81,P81,R81,T81,#REF!,X81))</f>
        <v>0</v>
      </c>
      <c r="AF81" s="43" t="str">
        <f>IFERROR(IF(AC81&gt;5,AVERAGE(SMALL((F81,H81,J81,L81,N81,P81,R81,T81,V81,X81,Z81,AB81),{1,2,3,4,5})),AD81),"No race run")</f>
        <v>No race run</v>
      </c>
    </row>
    <row r="82" spans="2:32" x14ac:dyDescent="0.25">
      <c r="B82" s="25"/>
      <c r="C82" s="26"/>
      <c r="D82" s="26"/>
      <c r="E82" s="23"/>
      <c r="F82" s="29"/>
      <c r="G82" s="22"/>
      <c r="H82" s="29"/>
      <c r="I82" s="27"/>
      <c r="J82" s="30"/>
      <c r="K82" s="33"/>
      <c r="L82" s="30"/>
      <c r="M82" s="33"/>
      <c r="N82" s="28"/>
      <c r="O82" s="27"/>
      <c r="P82" s="32"/>
      <c r="Q82" s="27"/>
      <c r="R82" s="32"/>
      <c r="S82" s="27"/>
      <c r="T82" s="32"/>
      <c r="U82" s="23"/>
      <c r="V82" s="28"/>
      <c r="W82" s="23"/>
      <c r="X82" s="28"/>
      <c r="Y82" s="27"/>
      <c r="Z82" s="29"/>
      <c r="AA82" s="29"/>
      <c r="AB82" s="29"/>
      <c r="AC82" s="42">
        <f t="shared" si="10"/>
        <v>0</v>
      </c>
      <c r="AD82" s="41" t="str">
        <f t="shared" si="12"/>
        <v>No race run</v>
      </c>
      <c r="AE82" s="42">
        <f>IF(COUNT(F82,H82,J82,L82:N82,P82,R82,T82,#REF!,X82)&gt;5,5,COUNT(F82,H82,J82,L82:N82,P82,R82,T82,#REF!,X82))</f>
        <v>0</v>
      </c>
      <c r="AF82" s="43" t="str">
        <f>IFERROR(IF(AC82&gt;5,AVERAGE(SMALL((F82,H82,J82,L82,N82,P82,R82,T82,V82,X82,Z82,AB82),{1,2,3,4,5})),AD82),"No race run")</f>
        <v>No race run</v>
      </c>
    </row>
    <row r="83" spans="2:32" x14ac:dyDescent="0.25">
      <c r="B83" s="36"/>
      <c r="C83" s="37"/>
      <c r="D83" s="37"/>
      <c r="E83" s="23"/>
      <c r="F83" s="32"/>
      <c r="G83" s="28"/>
      <c r="H83" s="32"/>
      <c r="I83" s="27"/>
      <c r="J83" s="30"/>
      <c r="K83" s="33"/>
      <c r="L83" s="30"/>
      <c r="M83" s="33"/>
      <c r="N83" s="28"/>
      <c r="O83" s="23"/>
      <c r="P83" s="32"/>
      <c r="Q83" s="27"/>
      <c r="R83" s="32"/>
      <c r="S83" s="27"/>
      <c r="T83" s="32"/>
      <c r="U83" s="23"/>
      <c r="V83" s="28"/>
      <c r="W83" s="23"/>
      <c r="X83" s="29"/>
      <c r="Y83" s="27"/>
      <c r="Z83" s="32"/>
      <c r="AA83" s="32"/>
      <c r="AB83" s="32"/>
      <c r="AC83" s="42">
        <f t="shared" si="10"/>
        <v>0</v>
      </c>
      <c r="AD83" s="41" t="str">
        <f t="shared" si="12"/>
        <v>No race run</v>
      </c>
      <c r="AE83" s="42">
        <f>IF(COUNT(F83,H83,J83,L83:N83,P83,R83,T83,#REF!,X83)&gt;5,5,COUNT(F83,H83,J83,L83:N83,P83,R83,T83,#REF!,X83))</f>
        <v>0</v>
      </c>
      <c r="AF83" s="43" t="str">
        <f>IFERROR(IF(AC83&gt;5,AVERAGE(SMALL((F83,H83,J83,L83,N83,P83,R83,T83,V83,X83,Z83,AB83),{1,2,3,4,5})),AD83),"No race run")</f>
        <v>No race run</v>
      </c>
    </row>
    <row r="84" spans="2:32" x14ac:dyDescent="0.25">
      <c r="B84" s="36"/>
      <c r="C84" s="37"/>
      <c r="D84" s="37"/>
      <c r="E84" s="23"/>
      <c r="F84" s="29"/>
      <c r="G84" s="22"/>
      <c r="H84" s="32"/>
      <c r="I84" s="27"/>
      <c r="J84" s="28"/>
      <c r="K84" s="23"/>
      <c r="L84" s="28"/>
      <c r="M84" s="23"/>
      <c r="N84" s="28"/>
      <c r="O84" s="27"/>
      <c r="P84" s="29"/>
      <c r="Q84" s="27"/>
      <c r="R84" s="29"/>
      <c r="S84" s="27"/>
      <c r="T84" s="32"/>
      <c r="U84" s="23"/>
      <c r="V84" s="28"/>
      <c r="W84" s="23"/>
      <c r="X84" s="28"/>
      <c r="Y84" s="27"/>
      <c r="Z84" s="32"/>
      <c r="AA84" s="32"/>
      <c r="AB84" s="32"/>
      <c r="AC84" s="42">
        <f t="shared" si="10"/>
        <v>0</v>
      </c>
      <c r="AD84" s="41" t="str">
        <f t="shared" si="12"/>
        <v>No race run</v>
      </c>
      <c r="AE84" s="42">
        <f>IF(COUNT(F84,H84,J84,L84:N84,P84,R84,T84,#REF!,X84)&gt;5,5,COUNT(F84,H84,J84,L84:N84,P84,R84,T84,#REF!,X84))</f>
        <v>0</v>
      </c>
      <c r="AF84" s="43" t="str">
        <f>IFERROR(IF(AC84&gt;5,AVERAGE(SMALL((F84,H84,J84,L84,N84,P84,R84,T84,V84,X84,Z84,AB84),{1,2,3,4,5})),AD84),"No race run")</f>
        <v>No race run</v>
      </c>
    </row>
    <row r="85" spans="2:32" x14ac:dyDescent="0.25">
      <c r="B85" s="36"/>
      <c r="C85" s="37"/>
      <c r="D85" s="37"/>
      <c r="E85" s="23"/>
      <c r="F85" s="29"/>
      <c r="G85" s="22"/>
      <c r="H85" s="32"/>
      <c r="I85" s="27"/>
      <c r="J85" s="30"/>
      <c r="K85" s="33"/>
      <c r="L85" s="30"/>
      <c r="M85" s="33"/>
      <c r="N85" s="28"/>
      <c r="O85" s="27"/>
      <c r="P85" s="32"/>
      <c r="Q85" s="27"/>
      <c r="R85" s="29"/>
      <c r="S85" s="27"/>
      <c r="T85" s="32"/>
      <c r="U85" s="23"/>
      <c r="V85" s="28"/>
      <c r="W85" s="23"/>
      <c r="X85" s="28"/>
      <c r="Y85" s="27"/>
      <c r="Z85" s="32"/>
      <c r="AA85" s="32"/>
      <c r="AB85" s="32"/>
      <c r="AC85" s="42">
        <f t="shared" si="10"/>
        <v>0</v>
      </c>
      <c r="AD85" s="41" t="str">
        <f t="shared" si="12"/>
        <v>No race run</v>
      </c>
      <c r="AE85" s="42">
        <f>IF(COUNT(F85,H85,J85,L85:N85,P85,R85,T85,#REF!,X85)&gt;5,5,COUNT(F85,H85,J85,L85:N85,P85,R85,T85,#REF!,X85))</f>
        <v>0</v>
      </c>
      <c r="AF85" s="43" t="str">
        <f>IFERROR(IF(AC85&gt;5,AVERAGE(SMALL((F85,H85,J85,L85,N85,P85,R85,T85,V85,X85,Z85,AB85),{1,2,3,4,5})),AD85),"No race run")</f>
        <v>No race run</v>
      </c>
    </row>
    <row r="86" spans="2:32" x14ac:dyDescent="0.25">
      <c r="B86" s="36"/>
      <c r="C86" s="37"/>
      <c r="D86" s="37"/>
      <c r="E86" s="23"/>
      <c r="F86" s="29"/>
      <c r="G86" s="22"/>
      <c r="H86" s="29"/>
      <c r="I86" s="27"/>
      <c r="J86" s="30"/>
      <c r="K86" s="33"/>
      <c r="L86" s="30"/>
      <c r="M86" s="33"/>
      <c r="N86" s="28"/>
      <c r="O86" s="27"/>
      <c r="P86" s="32"/>
      <c r="Q86" s="27"/>
      <c r="R86" s="32"/>
      <c r="S86" s="27"/>
      <c r="T86" s="32"/>
      <c r="U86" s="23"/>
      <c r="V86" s="28"/>
      <c r="W86" s="23"/>
      <c r="X86" s="28"/>
      <c r="Y86" s="27"/>
      <c r="Z86" s="32"/>
      <c r="AA86" s="32"/>
      <c r="AB86" s="32"/>
      <c r="AC86" s="42">
        <f t="shared" si="10"/>
        <v>0</v>
      </c>
      <c r="AD86" s="41" t="str">
        <f t="shared" si="12"/>
        <v>No race run</v>
      </c>
      <c r="AE86" s="42">
        <f>IF(COUNT(F86,H86,J86,L86:N86,P86,R86,T86,#REF!,X86)&gt;5,5,COUNT(F86,H86,J86,L86:N86,P86,R86,T86,#REF!,X86))</f>
        <v>0</v>
      </c>
      <c r="AF86" s="43" t="str">
        <f>IFERROR(IF(AC86&gt;5,AVERAGE(SMALL((F86,H86,J86,L86,N86, P86,R86,T86,V86,X86,Z86),{1,2,3,4,5})),AD86),"No race run")</f>
        <v>No race run</v>
      </c>
    </row>
    <row r="87" spans="2:32" x14ac:dyDescent="0.25">
      <c r="B87" s="25"/>
      <c r="C87" s="26"/>
      <c r="D87" s="26"/>
      <c r="E87" s="23"/>
      <c r="F87" s="29"/>
      <c r="G87" s="22"/>
      <c r="H87" s="32"/>
      <c r="I87" s="27"/>
      <c r="J87" s="30"/>
      <c r="K87" s="33"/>
      <c r="L87" s="30"/>
      <c r="M87" s="33"/>
      <c r="N87" s="28"/>
      <c r="O87" s="27"/>
      <c r="P87" s="32"/>
      <c r="Q87" s="27"/>
      <c r="R87" s="32"/>
      <c r="S87" s="27"/>
      <c r="T87" s="32"/>
      <c r="U87" s="23"/>
      <c r="V87" s="28"/>
      <c r="W87" s="23"/>
      <c r="X87" s="28"/>
      <c r="Y87" s="27"/>
      <c r="Z87" s="32"/>
      <c r="AA87" s="32"/>
      <c r="AB87" s="32"/>
      <c r="AC87" s="42">
        <f t="shared" si="10"/>
        <v>0</v>
      </c>
      <c r="AD87" s="41" t="str">
        <f t="shared" si="12"/>
        <v>No race run</v>
      </c>
      <c r="AE87" s="42">
        <f>IF(COUNT(F87,H87,J87,L87:N87,P87,R87,T87,#REF!,X87)&gt;5,5,COUNT(F87,H87,J87,L87:N87,P87,R87,T87,#REF!,X87))</f>
        <v>0</v>
      </c>
      <c r="AF87" s="43" t="str">
        <f>IFERROR(IF(AC87&gt;5,AVERAGE(SMALL((F87,H87,J87,L87,N87, P87,R87,T87,V87,X87,Z87),{1,2,3,4,5})),AD87),"No race run")</f>
        <v>No race run</v>
      </c>
    </row>
    <row r="88" spans="2:32" x14ac:dyDescent="0.25">
      <c r="B88" s="36"/>
      <c r="C88" s="37"/>
      <c r="D88" s="37"/>
      <c r="E88" s="23"/>
      <c r="F88" s="32"/>
      <c r="G88" s="22"/>
      <c r="H88" s="32"/>
      <c r="I88" s="27"/>
      <c r="J88" s="30"/>
      <c r="K88" s="33"/>
      <c r="L88" s="30"/>
      <c r="M88" s="33"/>
      <c r="N88" s="28"/>
      <c r="O88" s="27"/>
      <c r="P88" s="32"/>
      <c r="Q88" s="27"/>
      <c r="R88" s="32"/>
      <c r="S88" s="27"/>
      <c r="T88" s="32"/>
      <c r="U88" s="32"/>
      <c r="V88" s="28"/>
      <c r="W88" s="23"/>
      <c r="X88" s="28"/>
      <c r="Y88" s="27"/>
      <c r="Z88" s="32"/>
      <c r="AA88" s="32"/>
      <c r="AB88" s="32"/>
      <c r="AC88" s="42">
        <f t="shared" si="10"/>
        <v>0</v>
      </c>
      <c r="AD88" s="41" t="str">
        <f t="shared" si="12"/>
        <v>No race run</v>
      </c>
      <c r="AE88" s="42">
        <f>IF(COUNT(F88,H88,J88,L88:N88,P88,R88,T88,#REF!,X88)&gt;5,5,COUNT(F88,H88,J88,L88:N88,P88,R88,T88,#REF!,X88))</f>
        <v>0</v>
      </c>
      <c r="AF88" s="43" t="str">
        <f>IFERROR(IF(AC88&gt;5,AVERAGE(SMALL((F88,H88,J88,L88,N88, P88,R88,T88,V88,X88,Z88),{1,2,3,4,5})),AD88),"No race run")</f>
        <v>No race run</v>
      </c>
    </row>
    <row r="89" spans="2:32" x14ac:dyDescent="0.25">
      <c r="B89" s="36"/>
      <c r="C89" s="37"/>
      <c r="D89" s="37"/>
      <c r="E89" s="23"/>
      <c r="F89" s="29"/>
      <c r="G89" s="22"/>
      <c r="H89" s="32"/>
      <c r="I89" s="27"/>
      <c r="J89" s="30"/>
      <c r="K89" s="33"/>
      <c r="L89" s="30"/>
      <c r="M89" s="33"/>
      <c r="N89" s="28"/>
      <c r="O89" s="27"/>
      <c r="P89" s="32"/>
      <c r="Q89" s="27"/>
      <c r="R89" s="32"/>
      <c r="S89" s="27"/>
      <c r="T89" s="32"/>
      <c r="U89" s="32"/>
      <c r="V89" s="28"/>
      <c r="W89" s="23"/>
      <c r="X89" s="28"/>
      <c r="Y89" s="27"/>
      <c r="Z89" s="32"/>
      <c r="AA89" s="32"/>
      <c r="AB89" s="32"/>
      <c r="AC89" s="42">
        <f t="shared" si="10"/>
        <v>0</v>
      </c>
      <c r="AD89" s="41" t="str">
        <f t="shared" si="12"/>
        <v>No race run</v>
      </c>
      <c r="AE89" s="42">
        <f>IF(COUNT(F89,H89,J89,L89:N89,P89,R89,T89,#REF!,X89)&gt;5,5,COUNT(F89,H89,J89,L89:N89,P89,R89,T89,#REF!,X89))</f>
        <v>0</v>
      </c>
      <c r="AF89" s="43" t="str">
        <f>IFERROR(IF(AC89&gt;5,AVERAGE(SMALL((F89,H89,J89,L89,N89, P89,R89,T89,V89,X89,Z89),{1,2,3,4,5})),AD89),"No race run")</f>
        <v>No race run</v>
      </c>
    </row>
    <row r="90" spans="2:32" x14ac:dyDescent="0.25">
      <c r="B90" s="25"/>
      <c r="C90" s="26"/>
      <c r="D90" s="26"/>
      <c r="E90" s="23"/>
      <c r="F90" s="29"/>
      <c r="G90" s="22"/>
      <c r="H90" s="32"/>
      <c r="I90" s="27"/>
      <c r="J90" s="30"/>
      <c r="K90" s="33"/>
      <c r="L90" s="30"/>
      <c r="M90" s="33"/>
      <c r="N90" s="28"/>
      <c r="O90" s="27"/>
      <c r="P90" s="32"/>
      <c r="Q90" s="27"/>
      <c r="R90" s="32"/>
      <c r="S90" s="27"/>
      <c r="T90" s="32"/>
      <c r="U90" s="32"/>
      <c r="V90" s="28"/>
      <c r="W90" s="23"/>
      <c r="X90" s="28"/>
      <c r="Y90" s="27"/>
      <c r="Z90" s="32"/>
      <c r="AA90" s="32"/>
      <c r="AB90" s="32"/>
      <c r="AC90" s="42">
        <f t="shared" si="10"/>
        <v>0</v>
      </c>
      <c r="AD90" s="41" t="str">
        <f t="shared" si="12"/>
        <v>No race run</v>
      </c>
      <c r="AE90" s="42">
        <f>IF(COUNT(F90,H90,J90,L90:N90,P90,R90,T90,#REF!,X90)&gt;5,5,COUNT(F90,H90,J90,L90:N90,P90,R90,T90,#REF!,X90))</f>
        <v>0</v>
      </c>
      <c r="AF90" s="43" t="str">
        <f>IFERROR(IF(AC90&gt;5,AVERAGE(SMALL((F90,H90,J90,L90,N90, P90,R90,T90,V90,X90,Z90),{1,2,3,4,5})),AD90),"No race run")</f>
        <v>No race run</v>
      </c>
    </row>
    <row r="91" spans="2:32" x14ac:dyDescent="0.25">
      <c r="B91" s="36"/>
      <c r="C91" s="37"/>
      <c r="D91" s="37"/>
      <c r="E91" s="23"/>
      <c r="F91" s="29"/>
      <c r="G91" s="22"/>
      <c r="H91" s="32"/>
      <c r="I91" s="27"/>
      <c r="J91" s="30"/>
      <c r="K91" s="33"/>
      <c r="L91" s="30"/>
      <c r="M91" s="33"/>
      <c r="N91" s="28"/>
      <c r="O91" s="27"/>
      <c r="P91" s="32"/>
      <c r="Q91" s="27"/>
      <c r="R91" s="32"/>
      <c r="S91" s="27"/>
      <c r="T91" s="32"/>
      <c r="U91" s="32"/>
      <c r="V91" s="28"/>
      <c r="W91" s="23"/>
      <c r="X91" s="28"/>
      <c r="Y91" s="27"/>
      <c r="Z91" s="32"/>
      <c r="AA91" s="32"/>
      <c r="AB91" s="32"/>
      <c r="AC91" s="42">
        <f t="shared" si="10"/>
        <v>0</v>
      </c>
      <c r="AD91" s="41" t="str">
        <f t="shared" si="12"/>
        <v>No race run</v>
      </c>
      <c r="AE91" s="42">
        <f>IF(COUNT(F91,H91,J91,L91:N91,P91,R91,T91,#REF!,X91)&gt;5,5,COUNT(F91,H91,J91,L91:N91,P91,R91,T91,#REF!,X91))</f>
        <v>0</v>
      </c>
      <c r="AF91" s="43" t="str">
        <f>IFERROR(IF(AC91&gt;5,AVERAGE(SMALL((F91,H91,J91,L91,N91, P91,R91,T91,V91,X91,Z91),{1,2,3,4,5})),AD91),"No race run")</f>
        <v>No race run</v>
      </c>
    </row>
    <row r="92" spans="2:32" x14ac:dyDescent="0.25">
      <c r="B92" s="25"/>
      <c r="C92" s="26"/>
      <c r="D92" s="26"/>
      <c r="E92" s="23"/>
      <c r="F92" s="29"/>
      <c r="G92" s="31"/>
      <c r="H92" s="38"/>
      <c r="I92" s="62"/>
      <c r="J92" s="30"/>
      <c r="K92" s="33"/>
      <c r="L92" s="30"/>
      <c r="M92" s="33"/>
      <c r="N92" s="28"/>
      <c r="O92" s="27"/>
      <c r="P92" s="32"/>
      <c r="Q92" s="27"/>
      <c r="R92" s="32"/>
      <c r="S92" s="27"/>
      <c r="T92" s="32"/>
      <c r="U92" s="32"/>
      <c r="V92" s="28"/>
      <c r="W92" s="23"/>
      <c r="X92" s="28"/>
      <c r="Y92" s="27"/>
      <c r="Z92" s="32"/>
      <c r="AA92" s="32"/>
      <c r="AB92" s="32"/>
      <c r="AC92" s="42">
        <f t="shared" si="10"/>
        <v>0</v>
      </c>
      <c r="AD92" s="41" t="str">
        <f t="shared" si="12"/>
        <v>No race run</v>
      </c>
      <c r="AE92" s="42">
        <f>IF(COUNT(F92,H92,J92,L92:N92,P92,R92,T92,#REF!,X92)&gt;5,5,COUNT(F92,H92,J92,L92:N92,P92,R92,T92,#REF!,X92))</f>
        <v>0</v>
      </c>
      <c r="AF92" s="43" t="str">
        <f>IFERROR(IF(AC92&gt;5,AVERAGE(SMALL((F92,H92,J92,L92,N92, P92,R92,T92,V92,X92,Z92),{1,2,3,4,5})),AD92),"No race run")</f>
        <v>No race run</v>
      </c>
    </row>
    <row r="93" spans="2:32" x14ac:dyDescent="0.25">
      <c r="B93" s="25"/>
      <c r="C93" s="26"/>
      <c r="D93" s="26"/>
      <c r="E93" s="50"/>
      <c r="F93" s="29"/>
      <c r="G93" s="31"/>
      <c r="H93" s="38"/>
      <c r="I93" s="38"/>
      <c r="J93" s="34"/>
      <c r="K93" s="35"/>
      <c r="L93" s="34"/>
      <c r="M93" s="35"/>
      <c r="N93" s="28"/>
      <c r="O93" s="27"/>
      <c r="P93" s="32"/>
      <c r="Q93" s="27"/>
      <c r="R93" s="32"/>
      <c r="S93" s="27"/>
      <c r="T93" s="32"/>
      <c r="U93" s="32"/>
      <c r="V93" s="28"/>
      <c r="W93" s="23"/>
      <c r="X93" s="28"/>
      <c r="Y93" s="27"/>
      <c r="Z93" s="32"/>
      <c r="AA93" s="32"/>
      <c r="AB93" s="32"/>
      <c r="AC93" s="42">
        <f>COUNT(F93,H93,J93,L93,N93, P93,R93,T93,V93,X93,#REF!,Z93)</f>
        <v>0</v>
      </c>
      <c r="AD93" s="41" t="str">
        <f t="shared" si="12"/>
        <v>No race run</v>
      </c>
      <c r="AE93" s="42">
        <f>IF(COUNT(F93,H93,J93,L93:N93,P93,R93,T93,#REF!,X93)&gt;5,5,COUNT(F93,H93,J93,L93:N93,P93,R93,T93,#REF!,X93))</f>
        <v>0</v>
      </c>
      <c r="AF93" s="43" t="str">
        <f>IFERROR(IF(AC93&gt;5,AVERAGE(SMALL((F93,H93,J93,L93,N93, P93,R93,T93,V93,X93,Z93),{1,2,3,4,5})),AD93),"No race run")</f>
        <v>No race run</v>
      </c>
    </row>
    <row r="94" spans="2:32" x14ac:dyDescent="0.25">
      <c r="B94" s="25"/>
      <c r="C94" s="26"/>
      <c r="D94" s="26"/>
      <c r="E94" s="50"/>
      <c r="F94" s="29"/>
      <c r="G94" s="30"/>
      <c r="H94" s="38"/>
      <c r="I94" s="38"/>
      <c r="J94" s="30"/>
      <c r="K94" s="33"/>
      <c r="L94" s="30"/>
      <c r="M94" s="33"/>
      <c r="N94" s="28"/>
      <c r="O94" s="27"/>
      <c r="P94" s="32"/>
      <c r="Q94" s="27"/>
      <c r="R94" s="32"/>
      <c r="S94" s="27"/>
      <c r="T94" s="32"/>
      <c r="U94" s="32"/>
      <c r="V94" s="28"/>
      <c r="W94" s="23"/>
      <c r="X94" s="28"/>
      <c r="Y94" s="27"/>
      <c r="Z94" s="32"/>
      <c r="AA94" s="32"/>
      <c r="AB94" s="32"/>
      <c r="AC94" s="42">
        <f>COUNT(F94,H94,J94,L94,N94, P94,R94,T94,V94,X94,#REF!,Z94)</f>
        <v>0</v>
      </c>
      <c r="AD94" s="41" t="str">
        <f t="shared" ref="AD94:AD95" si="13">IFERROR(AVERAGE(F94,H94,J94,L94,N94, P94,R94,T94,V94,X94,Z94),"No race run")</f>
        <v>No race run</v>
      </c>
      <c r="AE94" s="42">
        <f>IF(COUNT(F94,H94,J94,L94:N94,P94,R94,T94,#REF!,X94)&gt;5,5,COUNT(F94,H94,J94,L94:N94,P94,R94,T94,#REF!,X94))</f>
        <v>0</v>
      </c>
      <c r="AF94" s="43" t="str">
        <f>IFERROR(IF(AC94&gt;5,AVERAGE(SMALL((F94,H94,J94,L94,N94, P94,R94,T94,V94,X94,Z94),{1,2,3,4,5})),AD94),"No race run")</f>
        <v>No race run</v>
      </c>
    </row>
    <row r="95" spans="2:32" x14ac:dyDescent="0.25">
      <c r="B95" s="36"/>
      <c r="C95" s="37"/>
      <c r="D95" s="37"/>
      <c r="E95" s="50"/>
      <c r="F95" s="32"/>
      <c r="G95" s="30"/>
      <c r="H95" s="38"/>
      <c r="I95" s="38"/>
      <c r="J95" s="34"/>
      <c r="K95" s="35"/>
      <c r="L95" s="34"/>
      <c r="M95" s="35"/>
      <c r="N95" s="28"/>
      <c r="O95" s="23"/>
      <c r="P95" s="32"/>
      <c r="Q95" s="27"/>
      <c r="R95" s="32"/>
      <c r="S95" s="27"/>
      <c r="T95" s="32"/>
      <c r="U95" s="32"/>
      <c r="V95" s="28"/>
      <c r="W95" s="23"/>
      <c r="X95" s="28"/>
      <c r="Y95" s="27"/>
      <c r="Z95" s="32"/>
      <c r="AA95" s="32"/>
      <c r="AB95" s="32"/>
      <c r="AC95" s="42">
        <f>COUNT(F95,H95,J95,L95,N95, P95,R95,T95,V95,X95,#REF!,Z95)</f>
        <v>0</v>
      </c>
      <c r="AD95" s="41" t="str">
        <f t="shared" si="13"/>
        <v>No race run</v>
      </c>
      <c r="AE95" s="42">
        <f>IF(COUNT(F95,H95,J95,L95:N95,P95,R95,T95,#REF!,X95)&gt;5,5,COUNT(F95,H95,J95,L95:N95,P95,R95,T95,#REF!,X95))</f>
        <v>0</v>
      </c>
      <c r="AF95" s="43" t="str">
        <f>IFERROR(IF(AC95&gt;5,AVERAGE(SMALL((F95,H95,J95,L95,N95, P95,R95,T95,V95,X95,Z95),{1,2,3,4,5})),AD95),"No race run")</f>
        <v>No race run</v>
      </c>
    </row>
    <row r="96" spans="2:32" x14ac:dyDescent="0.25">
      <c r="E96" s="51"/>
      <c r="F96" s="3"/>
      <c r="H96" s="3"/>
      <c r="I96" s="3"/>
      <c r="K96" s="4"/>
      <c r="M96" s="4"/>
      <c r="N96" s="45"/>
      <c r="S96" s="57"/>
      <c r="Y96" s="57"/>
      <c r="Z96" s="60"/>
      <c r="AA96" s="60"/>
      <c r="AB96" s="60"/>
    </row>
    <row r="97" spans="5:28" x14ac:dyDescent="0.25">
      <c r="E97" s="51"/>
      <c r="F97" s="3"/>
      <c r="K97" s="4"/>
      <c r="M97" s="4"/>
      <c r="N97" s="45"/>
      <c r="Y97" s="60"/>
      <c r="Z97" s="60"/>
      <c r="AA97" s="60"/>
      <c r="AB97" s="60"/>
    </row>
    <row r="98" spans="5:28" x14ac:dyDescent="0.25">
      <c r="E98" s="51"/>
      <c r="F98" s="3"/>
      <c r="K98" s="4"/>
      <c r="M98" s="4"/>
      <c r="N98" s="45"/>
      <c r="Y98" s="60"/>
      <c r="Z98" s="60"/>
      <c r="AA98" s="60"/>
      <c r="AB98" s="60"/>
    </row>
    <row r="99" spans="5:28" x14ac:dyDescent="0.25">
      <c r="E99" s="51"/>
      <c r="F99" s="3"/>
      <c r="K99" s="4"/>
      <c r="M99" s="4"/>
      <c r="N99" s="45"/>
      <c r="Y99" s="60"/>
      <c r="Z99" s="60"/>
      <c r="AA99" s="60"/>
      <c r="AB99" s="60"/>
    </row>
    <row r="100" spans="5:28" x14ac:dyDescent="0.25">
      <c r="F100" s="3"/>
      <c r="K100" s="4"/>
      <c r="M100" s="4"/>
      <c r="N100" s="45"/>
      <c r="Y100" s="60"/>
      <c r="Z100" s="60"/>
      <c r="AA100" s="60"/>
      <c r="AB100" s="60"/>
    </row>
    <row r="101" spans="5:28" x14ac:dyDescent="0.25">
      <c r="F101" s="3"/>
      <c r="K101" s="4"/>
      <c r="M101" s="4"/>
      <c r="N101" s="45"/>
      <c r="Y101" s="60"/>
      <c r="Z101" s="60"/>
      <c r="AA101" s="60"/>
      <c r="AB101" s="60"/>
    </row>
    <row r="102" spans="5:28" x14ac:dyDescent="0.25">
      <c r="F102" s="3"/>
      <c r="K102" s="4"/>
      <c r="M102" s="4"/>
      <c r="N102" s="45"/>
      <c r="Y102" s="60"/>
      <c r="Z102" s="60"/>
      <c r="AA102" s="60"/>
      <c r="AB102" s="60"/>
    </row>
    <row r="103" spans="5:28" x14ac:dyDescent="0.25">
      <c r="F103" s="3"/>
      <c r="K103" s="4"/>
      <c r="M103" s="4"/>
      <c r="N103" s="45"/>
      <c r="Y103" s="60"/>
      <c r="Z103" s="60"/>
      <c r="AA103" s="60"/>
      <c r="AB103" s="60"/>
    </row>
    <row r="104" spans="5:28" x14ac:dyDescent="0.25">
      <c r="K104" s="4"/>
      <c r="M104" s="4"/>
      <c r="N104" s="45"/>
      <c r="Y104" s="60"/>
      <c r="Z104" s="60"/>
      <c r="AA104" s="60"/>
      <c r="AB104" s="60"/>
    </row>
    <row r="105" spans="5:28" x14ac:dyDescent="0.25">
      <c r="K105" s="4"/>
      <c r="M105" s="4"/>
      <c r="N105" s="45"/>
      <c r="Y105" s="60"/>
      <c r="Z105" s="60"/>
      <c r="AA105" s="60"/>
      <c r="AB105" s="60"/>
    </row>
    <row r="106" spans="5:28" x14ac:dyDescent="0.25">
      <c r="K106" s="4"/>
      <c r="M106" s="4"/>
      <c r="N106" s="45"/>
      <c r="Y106" s="60"/>
      <c r="Z106" s="60"/>
      <c r="AA106" s="60"/>
      <c r="AB106" s="60"/>
    </row>
    <row r="107" spans="5:28" x14ac:dyDescent="0.25">
      <c r="K107" s="4"/>
      <c r="M107" s="4"/>
      <c r="N107" s="45"/>
      <c r="Y107" s="60"/>
      <c r="Z107" s="60"/>
      <c r="AA107" s="60"/>
      <c r="AB107" s="60"/>
    </row>
    <row r="108" spans="5:28" x14ac:dyDescent="0.25">
      <c r="K108" s="4"/>
      <c r="M108" s="4"/>
      <c r="N108" s="45"/>
      <c r="Y108" s="60"/>
      <c r="Z108" s="60"/>
      <c r="AA108" s="60"/>
      <c r="AB108" s="60"/>
    </row>
    <row r="109" spans="5:28" x14ac:dyDescent="0.25">
      <c r="K109" s="4"/>
      <c r="M109" s="4"/>
      <c r="N109" s="45"/>
      <c r="Y109" s="60"/>
      <c r="Z109" s="60"/>
      <c r="AA109" s="60"/>
      <c r="AB109" s="60"/>
    </row>
    <row r="110" spans="5:28" x14ac:dyDescent="0.25">
      <c r="K110" s="4"/>
      <c r="N110" s="45"/>
      <c r="Y110" s="60"/>
      <c r="Z110" s="60"/>
      <c r="AA110" s="60"/>
      <c r="AB110" s="60"/>
    </row>
    <row r="111" spans="5:28" x14ac:dyDescent="0.25">
      <c r="K111" s="4"/>
      <c r="N111" s="45"/>
      <c r="Y111" s="60"/>
      <c r="Z111" s="60"/>
      <c r="AA111" s="60"/>
      <c r="AB111" s="60"/>
    </row>
    <row r="112" spans="5:28" x14ac:dyDescent="0.25">
      <c r="K112" s="4"/>
      <c r="N112" s="45"/>
      <c r="Y112" s="60"/>
      <c r="Z112" s="60"/>
      <c r="AA112" s="60"/>
      <c r="AB112" s="60"/>
    </row>
    <row r="113" spans="11:28" x14ac:dyDescent="0.25">
      <c r="K113" s="4"/>
      <c r="N113" s="45"/>
      <c r="Y113" s="60"/>
      <c r="Z113" s="60"/>
      <c r="AA113" s="60"/>
      <c r="AB113" s="60"/>
    </row>
    <row r="114" spans="11:28" x14ac:dyDescent="0.25">
      <c r="K114" s="4"/>
      <c r="N114" s="45"/>
      <c r="Y114" s="60"/>
      <c r="Z114" s="60"/>
      <c r="AA114" s="60"/>
      <c r="AB114" s="60"/>
    </row>
    <row r="115" spans="11:28" x14ac:dyDescent="0.25">
      <c r="K115" s="4"/>
      <c r="N115" s="45"/>
      <c r="Y115" s="60"/>
      <c r="Z115" s="60"/>
      <c r="AA115" s="60"/>
      <c r="AB115" s="60"/>
    </row>
    <row r="116" spans="11:28" x14ac:dyDescent="0.25">
      <c r="K116" s="4"/>
      <c r="N116" s="45"/>
      <c r="Y116" s="60"/>
      <c r="Z116" s="60"/>
      <c r="AA116" s="60"/>
      <c r="AB116" s="60"/>
    </row>
    <row r="117" spans="11:28" x14ac:dyDescent="0.25">
      <c r="K117" s="4"/>
      <c r="N117" s="45"/>
      <c r="Y117" s="60"/>
      <c r="Z117" s="60"/>
      <c r="AA117" s="60"/>
      <c r="AB117" s="60"/>
    </row>
    <row r="118" spans="11:28" x14ac:dyDescent="0.25">
      <c r="K118" s="4"/>
      <c r="N118" s="45"/>
      <c r="Y118" s="60"/>
      <c r="Z118" s="60"/>
      <c r="AA118" s="60"/>
      <c r="AB118" s="60"/>
    </row>
    <row r="119" spans="11:28" x14ac:dyDescent="0.25">
      <c r="K119" s="4"/>
      <c r="N119" s="45"/>
      <c r="Y119" s="60"/>
      <c r="Z119" s="60"/>
      <c r="AA119" s="60"/>
      <c r="AB119" s="60"/>
    </row>
    <row r="120" spans="11:28" x14ac:dyDescent="0.25">
      <c r="K120" s="4"/>
      <c r="N120" s="45"/>
      <c r="Y120" s="60"/>
      <c r="Z120" s="60"/>
      <c r="AA120" s="60"/>
      <c r="AB120" s="60"/>
    </row>
    <row r="121" spans="11:28" x14ac:dyDescent="0.25">
      <c r="K121" s="4"/>
      <c r="N121" s="45"/>
      <c r="Y121" s="60"/>
      <c r="Z121" s="60"/>
      <c r="AA121" s="60"/>
      <c r="AB121" s="60"/>
    </row>
    <row r="122" spans="11:28" x14ac:dyDescent="0.25">
      <c r="N122" s="45"/>
      <c r="Y122" s="60"/>
      <c r="Z122" s="60"/>
      <c r="AA122" s="60"/>
      <c r="AB122" s="60"/>
    </row>
    <row r="123" spans="11:28" x14ac:dyDescent="0.25">
      <c r="N123" s="45"/>
      <c r="Y123" s="60"/>
      <c r="Z123" s="60"/>
      <c r="AA123" s="60"/>
      <c r="AB123" s="60"/>
    </row>
    <row r="124" spans="11:28" x14ac:dyDescent="0.25">
      <c r="N124" s="45"/>
      <c r="Y124" s="60"/>
      <c r="Z124" s="60"/>
      <c r="AA124" s="60"/>
      <c r="AB124" s="60"/>
    </row>
    <row r="125" spans="11:28" x14ac:dyDescent="0.25">
      <c r="N125" s="45"/>
      <c r="Y125" s="60"/>
      <c r="Z125" s="60"/>
      <c r="AA125" s="60"/>
      <c r="AB125" s="60"/>
    </row>
    <row r="126" spans="11:28" x14ac:dyDescent="0.25">
      <c r="N126" s="45"/>
      <c r="Y126" s="60"/>
      <c r="Z126" s="60"/>
      <c r="AA126" s="60"/>
      <c r="AB126" s="60"/>
    </row>
    <row r="127" spans="11:28" x14ac:dyDescent="0.25">
      <c r="N127" s="45"/>
      <c r="Y127" s="60"/>
      <c r="Z127" s="60"/>
      <c r="AA127" s="60"/>
      <c r="AB127" s="60"/>
    </row>
    <row r="128" spans="11:28" x14ac:dyDescent="0.25">
      <c r="N128" s="45"/>
      <c r="Y128" s="60"/>
      <c r="Z128" s="60"/>
      <c r="AA128" s="60"/>
      <c r="AB128" s="60"/>
    </row>
    <row r="129" spans="14:28" x14ac:dyDescent="0.25">
      <c r="N129" s="45"/>
      <c r="Y129" s="60"/>
      <c r="Z129" s="60"/>
      <c r="AA129" s="60"/>
      <c r="AB129" s="60"/>
    </row>
    <row r="130" spans="14:28" x14ac:dyDescent="0.25">
      <c r="N130" s="45"/>
      <c r="Y130" s="60"/>
      <c r="Z130" s="60"/>
      <c r="AA130" s="60"/>
      <c r="AB130" s="60"/>
    </row>
    <row r="131" spans="14:28" x14ac:dyDescent="0.25">
      <c r="N131" s="45"/>
      <c r="Y131" s="60"/>
      <c r="Z131" s="60"/>
      <c r="AA131" s="60"/>
      <c r="AB131" s="60"/>
    </row>
    <row r="132" spans="14:28" x14ac:dyDescent="0.25">
      <c r="N132" s="45"/>
      <c r="Y132" s="60"/>
      <c r="Z132" s="60"/>
      <c r="AA132" s="60"/>
      <c r="AB132" s="60"/>
    </row>
    <row r="133" spans="14:28" x14ac:dyDescent="0.25">
      <c r="N133" s="45"/>
      <c r="Y133" s="60"/>
      <c r="Z133" s="60"/>
      <c r="AA133" s="60"/>
      <c r="AB133" s="60"/>
    </row>
    <row r="134" spans="14:28" x14ac:dyDescent="0.25">
      <c r="N134" s="45"/>
      <c r="Y134" s="60"/>
      <c r="Z134" s="60"/>
      <c r="AA134" s="60"/>
      <c r="AB134" s="60"/>
    </row>
    <row r="135" spans="14:28" x14ac:dyDescent="0.25">
      <c r="N135" s="45"/>
      <c r="Y135" s="60"/>
      <c r="Z135" s="60"/>
      <c r="AA135" s="60"/>
      <c r="AB135" s="60"/>
    </row>
    <row r="136" spans="14:28" x14ac:dyDescent="0.25">
      <c r="N136" s="45"/>
      <c r="Y136" s="60"/>
      <c r="Z136" s="60"/>
      <c r="AA136" s="60"/>
      <c r="AB136" s="60"/>
    </row>
    <row r="137" spans="14:28" x14ac:dyDescent="0.25">
      <c r="N137" s="45"/>
      <c r="Y137" s="60"/>
      <c r="Z137" s="60"/>
      <c r="AA137" s="60"/>
      <c r="AB137" s="60"/>
    </row>
    <row r="138" spans="14:28" x14ac:dyDescent="0.25">
      <c r="N138" s="45"/>
      <c r="Y138" s="60"/>
      <c r="Z138" s="60"/>
      <c r="AA138" s="60"/>
      <c r="AB138" s="60"/>
    </row>
    <row r="139" spans="14:28" x14ac:dyDescent="0.25">
      <c r="N139" s="45"/>
      <c r="Y139" s="60"/>
      <c r="Z139" s="60"/>
      <c r="AA139" s="60"/>
      <c r="AB139" s="60"/>
    </row>
    <row r="140" spans="14:28" x14ac:dyDescent="0.25">
      <c r="N140" s="45"/>
      <c r="Y140" s="60"/>
      <c r="Z140" s="60"/>
      <c r="AA140" s="60"/>
      <c r="AB140" s="60"/>
    </row>
    <row r="141" spans="14:28" x14ac:dyDescent="0.25">
      <c r="N141" s="45"/>
      <c r="Y141" s="60"/>
      <c r="Z141" s="60"/>
      <c r="AA141" s="60"/>
      <c r="AB141" s="60"/>
    </row>
    <row r="142" spans="14:28" x14ac:dyDescent="0.25">
      <c r="N142" s="45"/>
      <c r="Y142" s="60"/>
      <c r="Z142" s="60"/>
      <c r="AA142" s="60"/>
      <c r="AB142" s="60"/>
    </row>
    <row r="143" spans="14:28" x14ac:dyDescent="0.25">
      <c r="N143" s="45"/>
      <c r="Y143" s="60"/>
      <c r="Z143" s="60"/>
      <c r="AA143" s="60"/>
      <c r="AB143" s="60"/>
    </row>
    <row r="144" spans="14:28" x14ac:dyDescent="0.25">
      <c r="N144" s="45"/>
      <c r="Y144" s="60"/>
      <c r="Z144" s="60"/>
      <c r="AA144" s="60"/>
      <c r="AB144" s="60"/>
    </row>
    <row r="145" spans="14:28" x14ac:dyDescent="0.25">
      <c r="N145" s="45"/>
      <c r="Y145" s="60"/>
      <c r="Z145" s="60"/>
      <c r="AA145" s="60"/>
      <c r="AB145" s="60"/>
    </row>
    <row r="146" spans="14:28" x14ac:dyDescent="0.25">
      <c r="N146" s="45"/>
      <c r="Y146" s="60"/>
      <c r="Z146" s="60"/>
      <c r="AA146" s="60"/>
      <c r="AB146" s="60"/>
    </row>
    <row r="147" spans="14:28" x14ac:dyDescent="0.25">
      <c r="N147" s="45"/>
      <c r="Y147" s="60"/>
      <c r="Z147" s="60"/>
      <c r="AA147" s="60"/>
      <c r="AB147" s="60"/>
    </row>
    <row r="148" spans="14:28" x14ac:dyDescent="0.25">
      <c r="N148" s="45"/>
      <c r="Y148" s="60"/>
      <c r="Z148" s="60"/>
      <c r="AA148" s="60"/>
      <c r="AB148" s="60"/>
    </row>
    <row r="149" spans="14:28" x14ac:dyDescent="0.25">
      <c r="N149" s="45"/>
      <c r="Y149" s="60"/>
      <c r="Z149" s="60"/>
      <c r="AA149" s="60"/>
      <c r="AB149" s="60"/>
    </row>
    <row r="150" spans="14:28" x14ac:dyDescent="0.25">
      <c r="N150" s="45"/>
      <c r="Y150" s="60"/>
      <c r="Z150" s="60"/>
      <c r="AA150" s="60"/>
      <c r="AB150" s="60"/>
    </row>
    <row r="151" spans="14:28" x14ac:dyDescent="0.25">
      <c r="N151" s="45"/>
      <c r="Y151" s="60"/>
      <c r="Z151" s="60"/>
      <c r="AA151" s="60"/>
      <c r="AB151" s="60"/>
    </row>
    <row r="152" spans="14:28" x14ac:dyDescent="0.25">
      <c r="N152" s="45"/>
      <c r="Y152" s="60"/>
      <c r="Z152" s="60"/>
      <c r="AA152" s="60"/>
      <c r="AB152" s="60"/>
    </row>
    <row r="153" spans="14:28" x14ac:dyDescent="0.25">
      <c r="N153" s="45"/>
      <c r="Y153" s="60"/>
      <c r="Z153" s="60"/>
      <c r="AA153" s="60"/>
      <c r="AB153" s="60"/>
    </row>
    <row r="154" spans="14:28" x14ac:dyDescent="0.25">
      <c r="N154" s="45"/>
      <c r="Y154" s="60"/>
      <c r="Z154" s="60"/>
      <c r="AA154" s="60"/>
      <c r="AB154" s="60"/>
    </row>
    <row r="155" spans="14:28" x14ac:dyDescent="0.25">
      <c r="N155" s="45"/>
      <c r="Y155" s="60"/>
      <c r="Z155" s="60"/>
      <c r="AA155" s="60"/>
      <c r="AB155" s="60"/>
    </row>
    <row r="156" spans="14:28" x14ac:dyDescent="0.25">
      <c r="N156" s="45"/>
      <c r="Y156" s="60"/>
      <c r="Z156" s="60"/>
      <c r="AA156" s="60"/>
      <c r="AB156" s="60"/>
    </row>
    <row r="157" spans="14:28" x14ac:dyDescent="0.25">
      <c r="N157" s="45"/>
      <c r="Y157" s="60"/>
      <c r="Z157" s="60"/>
      <c r="AA157" s="60"/>
      <c r="AB157" s="60"/>
    </row>
    <row r="158" spans="14:28" x14ac:dyDescent="0.25">
      <c r="Y158" s="60"/>
      <c r="Z158" s="60"/>
      <c r="AA158" s="60"/>
      <c r="AB158" s="60"/>
    </row>
    <row r="159" spans="14:28" x14ac:dyDescent="0.25">
      <c r="Y159" s="60"/>
      <c r="Z159" s="60"/>
      <c r="AA159" s="60"/>
      <c r="AB159" s="60"/>
    </row>
    <row r="160" spans="14:28" x14ac:dyDescent="0.25">
      <c r="Y160" s="60"/>
      <c r="Z160" s="60"/>
      <c r="AA160" s="60"/>
      <c r="AB160" s="60"/>
    </row>
    <row r="161" spans="25:28" x14ac:dyDescent="0.25">
      <c r="Y161" s="60"/>
      <c r="Z161" s="60"/>
      <c r="AA161" s="60"/>
      <c r="AB161" s="60"/>
    </row>
    <row r="162" spans="25:28" x14ac:dyDescent="0.25">
      <c r="Y162" s="60"/>
      <c r="Z162" s="60"/>
      <c r="AA162" s="60"/>
      <c r="AB162" s="60"/>
    </row>
    <row r="163" spans="25:28" x14ac:dyDescent="0.25">
      <c r="Y163" s="60"/>
      <c r="Z163" s="60"/>
      <c r="AA163" s="60"/>
      <c r="AB163" s="60"/>
    </row>
    <row r="164" spans="25:28" x14ac:dyDescent="0.25">
      <c r="Y164" s="60"/>
      <c r="Z164" s="60"/>
      <c r="AA164" s="60"/>
      <c r="AB164" s="60"/>
    </row>
    <row r="165" spans="25:28" x14ac:dyDescent="0.25">
      <c r="Y165" s="60"/>
      <c r="Z165" s="60"/>
      <c r="AA165" s="60"/>
      <c r="AB165" s="60"/>
    </row>
    <row r="166" spans="25:28" x14ac:dyDescent="0.25">
      <c r="Y166" s="60"/>
      <c r="Z166" s="60"/>
      <c r="AA166" s="60"/>
      <c r="AB166" s="60"/>
    </row>
    <row r="167" spans="25:28" x14ac:dyDescent="0.25">
      <c r="Y167" s="60"/>
      <c r="Z167" s="60"/>
      <c r="AA167" s="60"/>
      <c r="AB167" s="60"/>
    </row>
    <row r="168" spans="25:28" x14ac:dyDescent="0.25">
      <c r="Y168" s="60"/>
      <c r="Z168" s="60"/>
      <c r="AA168" s="60"/>
      <c r="AB168" s="60"/>
    </row>
    <row r="169" spans="25:28" x14ac:dyDescent="0.25">
      <c r="Y169" s="60"/>
      <c r="Z169" s="60"/>
      <c r="AA169" s="60"/>
      <c r="AB169" s="60"/>
    </row>
    <row r="170" spans="25:28" x14ac:dyDescent="0.25">
      <c r="Y170" s="60"/>
      <c r="Z170" s="60"/>
      <c r="AA170" s="60"/>
      <c r="AB170" s="60"/>
    </row>
    <row r="171" spans="25:28" x14ac:dyDescent="0.25">
      <c r="Y171" s="60"/>
      <c r="Z171" s="60"/>
      <c r="AA171" s="60"/>
      <c r="AB171" s="60"/>
    </row>
    <row r="172" spans="25:28" x14ac:dyDescent="0.25">
      <c r="Y172" s="60"/>
      <c r="Z172" s="60"/>
      <c r="AA172" s="60"/>
      <c r="AB172" s="60"/>
    </row>
    <row r="173" spans="25:28" x14ac:dyDescent="0.25">
      <c r="Y173" s="60"/>
      <c r="Z173" s="60"/>
      <c r="AA173" s="60"/>
      <c r="AB173" s="60"/>
    </row>
    <row r="174" spans="25:28" x14ac:dyDescent="0.25">
      <c r="Y174" s="60"/>
      <c r="Z174" s="60"/>
      <c r="AA174" s="60"/>
      <c r="AB174" s="60"/>
    </row>
    <row r="175" spans="25:28" x14ac:dyDescent="0.25">
      <c r="Y175" s="60"/>
      <c r="Z175" s="60"/>
      <c r="AA175" s="60"/>
      <c r="AB175" s="60"/>
    </row>
    <row r="176" spans="25:28" x14ac:dyDescent="0.25">
      <c r="Y176" s="60"/>
      <c r="Z176" s="60"/>
      <c r="AA176" s="60"/>
      <c r="AB176" s="60"/>
    </row>
    <row r="177" spans="25:28" x14ac:dyDescent="0.25">
      <c r="Y177" s="60"/>
      <c r="Z177" s="60"/>
      <c r="AA177" s="60"/>
      <c r="AB177" s="60"/>
    </row>
    <row r="178" spans="25:28" x14ac:dyDescent="0.25">
      <c r="Y178" s="60"/>
      <c r="Z178" s="60"/>
      <c r="AA178" s="60"/>
      <c r="AB178" s="60"/>
    </row>
    <row r="179" spans="25:28" x14ac:dyDescent="0.25">
      <c r="Y179" s="60"/>
      <c r="Z179" s="60"/>
      <c r="AA179" s="60"/>
      <c r="AB179" s="60"/>
    </row>
    <row r="180" spans="25:28" x14ac:dyDescent="0.25">
      <c r="Y180" s="60"/>
      <c r="Z180" s="60"/>
      <c r="AA180" s="60"/>
      <c r="AB180" s="60"/>
    </row>
    <row r="181" spans="25:28" x14ac:dyDescent="0.25">
      <c r="Y181" s="60"/>
      <c r="Z181" s="60"/>
      <c r="AA181" s="60"/>
      <c r="AB181" s="60"/>
    </row>
    <row r="182" spans="25:28" x14ac:dyDescent="0.25">
      <c r="Y182" s="60"/>
      <c r="Z182" s="60"/>
      <c r="AA182" s="60"/>
      <c r="AB182" s="60"/>
    </row>
    <row r="183" spans="25:28" x14ac:dyDescent="0.25">
      <c r="Y183" s="60"/>
      <c r="Z183" s="60"/>
      <c r="AA183" s="60"/>
      <c r="AB183" s="60"/>
    </row>
    <row r="184" spans="25:28" x14ac:dyDescent="0.25">
      <c r="Y184" s="60"/>
      <c r="Z184" s="60"/>
      <c r="AA184" s="60"/>
      <c r="AB184" s="60"/>
    </row>
    <row r="185" spans="25:28" x14ac:dyDescent="0.25">
      <c r="Y185" s="60"/>
      <c r="Z185" s="60"/>
      <c r="AA185" s="60"/>
      <c r="AB185" s="60"/>
    </row>
    <row r="186" spans="25:28" x14ac:dyDescent="0.25">
      <c r="Y186" s="60"/>
      <c r="Z186" s="60"/>
      <c r="AA186" s="60"/>
      <c r="AB186" s="60"/>
    </row>
    <row r="187" spans="25:28" x14ac:dyDescent="0.25">
      <c r="Y187" s="60"/>
      <c r="Z187" s="60"/>
      <c r="AA187" s="60"/>
      <c r="AB187" s="60"/>
    </row>
    <row r="188" spans="25:28" x14ac:dyDescent="0.25">
      <c r="Y188" s="60"/>
      <c r="Z188" s="60"/>
      <c r="AA188" s="60"/>
      <c r="AB188" s="60"/>
    </row>
    <row r="189" spans="25:28" x14ac:dyDescent="0.25">
      <c r="Y189" s="60"/>
      <c r="Z189" s="60"/>
      <c r="AA189" s="60"/>
      <c r="AB189" s="60"/>
    </row>
    <row r="190" spans="25:28" x14ac:dyDescent="0.25">
      <c r="Y190" s="60"/>
      <c r="Z190" s="60"/>
      <c r="AA190" s="60"/>
      <c r="AB190" s="60"/>
    </row>
    <row r="191" spans="25:28" x14ac:dyDescent="0.25">
      <c r="Y191" s="60"/>
      <c r="Z191" s="60"/>
      <c r="AA191" s="60"/>
      <c r="AB191" s="60"/>
    </row>
    <row r="192" spans="25:28" x14ac:dyDescent="0.25">
      <c r="Y192" s="60"/>
      <c r="Z192" s="60"/>
      <c r="AA192" s="60"/>
      <c r="AB192" s="60"/>
    </row>
    <row r="193" spans="25:28" x14ac:dyDescent="0.25">
      <c r="Y193" s="60"/>
      <c r="Z193" s="60"/>
      <c r="AA193" s="60"/>
      <c r="AB193" s="60"/>
    </row>
    <row r="194" spans="25:28" x14ac:dyDescent="0.25">
      <c r="Y194" s="60"/>
      <c r="Z194" s="60"/>
      <c r="AA194" s="60"/>
      <c r="AB194" s="60"/>
    </row>
    <row r="195" spans="25:28" x14ac:dyDescent="0.25">
      <c r="Y195" s="60"/>
      <c r="Z195" s="60"/>
      <c r="AA195" s="60"/>
      <c r="AB195" s="60"/>
    </row>
    <row r="196" spans="25:28" x14ac:dyDescent="0.25">
      <c r="Y196" s="60"/>
      <c r="Z196" s="60"/>
      <c r="AA196" s="60"/>
      <c r="AB196" s="60"/>
    </row>
    <row r="197" spans="25:28" x14ac:dyDescent="0.25">
      <c r="Y197" s="60"/>
      <c r="Z197" s="60"/>
      <c r="AA197" s="60"/>
      <c r="AB197" s="60"/>
    </row>
    <row r="198" spans="25:28" x14ac:dyDescent="0.25">
      <c r="Y198" s="60"/>
      <c r="Z198" s="60"/>
      <c r="AA198" s="60"/>
      <c r="AB198" s="60"/>
    </row>
    <row r="199" spans="25:28" x14ac:dyDescent="0.25">
      <c r="Y199" s="60"/>
      <c r="Z199" s="60"/>
      <c r="AA199" s="60"/>
      <c r="AB199" s="60"/>
    </row>
    <row r="200" spans="25:28" x14ac:dyDescent="0.25">
      <c r="Y200" s="60"/>
      <c r="Z200" s="60"/>
      <c r="AA200" s="60"/>
      <c r="AB200" s="60"/>
    </row>
    <row r="201" spans="25:28" x14ac:dyDescent="0.25">
      <c r="Y201" s="60"/>
      <c r="Z201" s="60"/>
      <c r="AA201" s="60"/>
      <c r="AB201" s="60"/>
    </row>
    <row r="202" spans="25:28" x14ac:dyDescent="0.25">
      <c r="Y202" s="60"/>
      <c r="Z202" s="60"/>
      <c r="AA202" s="60"/>
      <c r="AB202" s="60"/>
    </row>
    <row r="203" spans="25:28" x14ac:dyDescent="0.25">
      <c r="Y203" s="60"/>
      <c r="Z203" s="60"/>
      <c r="AA203" s="60"/>
      <c r="AB203" s="60"/>
    </row>
    <row r="204" spans="25:28" x14ac:dyDescent="0.25">
      <c r="Y204" s="60"/>
      <c r="Z204" s="60"/>
      <c r="AA204" s="60"/>
      <c r="AB204" s="60"/>
    </row>
    <row r="205" spans="25:28" x14ac:dyDescent="0.25">
      <c r="Y205" s="60"/>
      <c r="Z205" s="60"/>
      <c r="AA205" s="60"/>
      <c r="AB205" s="60"/>
    </row>
    <row r="206" spans="25:28" x14ac:dyDescent="0.25">
      <c r="Y206" s="60"/>
      <c r="Z206" s="60"/>
      <c r="AA206" s="60"/>
      <c r="AB206" s="60"/>
    </row>
    <row r="207" spans="25:28" x14ac:dyDescent="0.25">
      <c r="Y207" s="60"/>
      <c r="Z207" s="60"/>
      <c r="AA207" s="60"/>
      <c r="AB207" s="60"/>
    </row>
    <row r="208" spans="25:28" x14ac:dyDescent="0.25">
      <c r="Y208" s="60"/>
      <c r="Z208" s="60"/>
      <c r="AA208" s="60"/>
      <c r="AB208" s="60"/>
    </row>
    <row r="209" spans="25:28" x14ac:dyDescent="0.25">
      <c r="Y209" s="60"/>
      <c r="Z209" s="60"/>
      <c r="AA209" s="60"/>
      <c r="AB209" s="60"/>
    </row>
    <row r="210" spans="25:28" x14ac:dyDescent="0.25">
      <c r="Y210" s="60"/>
      <c r="Z210" s="60"/>
      <c r="AA210" s="60"/>
      <c r="AB210" s="60"/>
    </row>
    <row r="211" spans="25:28" x14ac:dyDescent="0.25">
      <c r="Y211" s="60"/>
      <c r="Z211" s="60"/>
      <c r="AA211" s="60"/>
      <c r="AB211" s="60"/>
    </row>
    <row r="212" spans="25:28" x14ac:dyDescent="0.25">
      <c r="Y212" s="60"/>
      <c r="Z212" s="60"/>
      <c r="AA212" s="60"/>
      <c r="AB212" s="60"/>
    </row>
    <row r="213" spans="25:28" x14ac:dyDescent="0.25">
      <c r="Y213" s="60"/>
      <c r="Z213" s="60"/>
      <c r="AA213" s="60"/>
      <c r="AB213" s="60"/>
    </row>
    <row r="214" spans="25:28" x14ac:dyDescent="0.25">
      <c r="Y214" s="60"/>
      <c r="Z214" s="60"/>
      <c r="AA214" s="60"/>
      <c r="AB214" s="60"/>
    </row>
    <row r="215" spans="25:28" x14ac:dyDescent="0.25">
      <c r="Y215" s="60"/>
      <c r="Z215" s="60"/>
      <c r="AA215" s="60"/>
      <c r="AB215" s="60"/>
    </row>
    <row r="216" spans="25:28" x14ac:dyDescent="0.25">
      <c r="Y216" s="60"/>
      <c r="Z216" s="60"/>
      <c r="AA216" s="60"/>
      <c r="AB216" s="60"/>
    </row>
    <row r="217" spans="25:28" x14ac:dyDescent="0.25">
      <c r="Y217" s="60"/>
      <c r="Z217" s="60"/>
      <c r="AA217" s="60"/>
      <c r="AB217" s="60"/>
    </row>
    <row r="218" spans="25:28" x14ac:dyDescent="0.25">
      <c r="Y218" s="60"/>
      <c r="Z218" s="60"/>
      <c r="AA218" s="60"/>
      <c r="AB218" s="60"/>
    </row>
    <row r="219" spans="25:28" x14ac:dyDescent="0.25">
      <c r="Y219" s="60"/>
      <c r="Z219" s="60"/>
      <c r="AA219" s="60"/>
      <c r="AB219" s="60"/>
    </row>
    <row r="220" spans="25:28" x14ac:dyDescent="0.25">
      <c r="Y220" s="60"/>
      <c r="Z220" s="60"/>
      <c r="AA220" s="60"/>
      <c r="AB220" s="60"/>
    </row>
    <row r="221" spans="25:28" x14ac:dyDescent="0.25">
      <c r="Y221" s="60"/>
      <c r="Z221" s="60"/>
      <c r="AA221" s="60"/>
      <c r="AB221" s="60"/>
    </row>
    <row r="222" spans="25:28" x14ac:dyDescent="0.25">
      <c r="Y222" s="60"/>
      <c r="Z222" s="60"/>
      <c r="AA222" s="60"/>
      <c r="AB222" s="60"/>
    </row>
    <row r="223" spans="25:28" x14ac:dyDescent="0.25">
      <c r="Y223" s="60"/>
      <c r="Z223" s="60"/>
      <c r="AA223" s="60"/>
      <c r="AB223" s="60"/>
    </row>
    <row r="224" spans="25:28" x14ac:dyDescent="0.25">
      <c r="Y224" s="60"/>
      <c r="Z224" s="60"/>
      <c r="AA224" s="60"/>
      <c r="AB224" s="60"/>
    </row>
    <row r="225" spans="25:28" x14ac:dyDescent="0.25">
      <c r="Y225" s="60"/>
      <c r="Z225" s="60"/>
      <c r="AA225" s="60"/>
      <c r="AB225" s="60"/>
    </row>
    <row r="226" spans="25:28" x14ac:dyDescent="0.25">
      <c r="Y226" s="60"/>
      <c r="Z226" s="60"/>
      <c r="AA226" s="60"/>
      <c r="AB226" s="60"/>
    </row>
    <row r="227" spans="25:28" x14ac:dyDescent="0.25">
      <c r="Y227" s="60"/>
      <c r="Z227" s="60"/>
      <c r="AA227" s="60"/>
      <c r="AB227" s="60"/>
    </row>
    <row r="228" spans="25:28" x14ac:dyDescent="0.25">
      <c r="Y228" s="60"/>
      <c r="Z228" s="60"/>
      <c r="AA228" s="60"/>
      <c r="AB228" s="60"/>
    </row>
    <row r="229" spans="25:28" x14ac:dyDescent="0.25">
      <c r="Y229" s="60"/>
      <c r="Z229" s="60"/>
      <c r="AA229" s="60"/>
      <c r="AB229" s="60"/>
    </row>
    <row r="230" spans="25:28" x14ac:dyDescent="0.25">
      <c r="Y230" s="60"/>
      <c r="Z230" s="60"/>
      <c r="AA230" s="60"/>
      <c r="AB230" s="60"/>
    </row>
    <row r="231" spans="25:28" x14ac:dyDescent="0.25">
      <c r="Y231" s="60"/>
      <c r="Z231" s="60"/>
      <c r="AA231" s="60"/>
      <c r="AB231" s="60"/>
    </row>
    <row r="232" spans="25:28" x14ac:dyDescent="0.25">
      <c r="Y232" s="60"/>
      <c r="Z232" s="60"/>
      <c r="AA232" s="60"/>
      <c r="AB232" s="60"/>
    </row>
    <row r="233" spans="25:28" x14ac:dyDescent="0.25">
      <c r="Y233" s="60"/>
      <c r="Z233" s="60"/>
      <c r="AA233" s="60"/>
      <c r="AB233" s="60"/>
    </row>
    <row r="234" spans="25:28" x14ac:dyDescent="0.25">
      <c r="Y234" s="60"/>
      <c r="Z234" s="60"/>
      <c r="AA234" s="60"/>
      <c r="AB234" s="60"/>
    </row>
    <row r="235" spans="25:28" x14ac:dyDescent="0.25">
      <c r="Y235" s="60"/>
      <c r="Z235" s="60"/>
      <c r="AA235" s="60"/>
      <c r="AB235" s="60"/>
    </row>
    <row r="236" spans="25:28" x14ac:dyDescent="0.25">
      <c r="Y236" s="60"/>
      <c r="Z236" s="60"/>
      <c r="AA236" s="60"/>
      <c r="AB236" s="60"/>
    </row>
    <row r="237" spans="25:28" x14ac:dyDescent="0.25">
      <c r="Y237" s="60"/>
      <c r="Z237" s="60"/>
      <c r="AA237" s="60"/>
      <c r="AB237" s="60"/>
    </row>
    <row r="238" spans="25:28" x14ac:dyDescent="0.25">
      <c r="Y238" s="60"/>
      <c r="Z238" s="60"/>
      <c r="AA238" s="60"/>
      <c r="AB238" s="60"/>
    </row>
    <row r="239" spans="25:28" x14ac:dyDescent="0.25">
      <c r="Y239" s="60"/>
      <c r="Z239" s="60"/>
      <c r="AA239" s="60"/>
      <c r="AB239" s="60"/>
    </row>
    <row r="240" spans="25:28" x14ac:dyDescent="0.25">
      <c r="Y240" s="60"/>
      <c r="Z240" s="60"/>
      <c r="AA240" s="60"/>
      <c r="AB240" s="60"/>
    </row>
    <row r="241" spans="25:28" x14ac:dyDescent="0.25">
      <c r="Y241" s="60"/>
      <c r="Z241" s="60"/>
      <c r="AA241" s="60"/>
      <c r="AB241" s="60"/>
    </row>
    <row r="242" spans="25:28" x14ac:dyDescent="0.25">
      <c r="Y242" s="60"/>
      <c r="Z242" s="60"/>
      <c r="AA242" s="60"/>
      <c r="AB242" s="60"/>
    </row>
    <row r="243" spans="25:28" x14ac:dyDescent="0.25">
      <c r="Y243" s="60"/>
      <c r="Z243" s="60"/>
      <c r="AA243" s="60"/>
      <c r="AB243" s="60"/>
    </row>
    <row r="244" spans="25:28" x14ac:dyDescent="0.25">
      <c r="Y244" s="60"/>
      <c r="Z244" s="60"/>
      <c r="AA244" s="60"/>
      <c r="AB244" s="60"/>
    </row>
    <row r="245" spans="25:28" x14ac:dyDescent="0.25">
      <c r="Y245" s="60"/>
      <c r="Z245" s="60"/>
      <c r="AA245" s="60"/>
      <c r="AB245" s="60"/>
    </row>
    <row r="246" spans="25:28" x14ac:dyDescent="0.25">
      <c r="Y246" s="60"/>
      <c r="Z246" s="60"/>
      <c r="AA246" s="60"/>
      <c r="AB246" s="60"/>
    </row>
    <row r="247" spans="25:28" x14ac:dyDescent="0.25">
      <c r="Y247" s="60"/>
      <c r="Z247" s="60"/>
      <c r="AA247" s="60"/>
      <c r="AB247" s="60"/>
    </row>
    <row r="248" spans="25:28" x14ac:dyDescent="0.25">
      <c r="Y248" s="60"/>
      <c r="Z248" s="60"/>
      <c r="AA248" s="60"/>
      <c r="AB248" s="60"/>
    </row>
    <row r="249" spans="25:28" x14ac:dyDescent="0.25">
      <c r="Y249" s="60"/>
      <c r="Z249" s="60"/>
      <c r="AA249" s="60"/>
      <c r="AB249" s="60"/>
    </row>
    <row r="250" spans="25:28" x14ac:dyDescent="0.25">
      <c r="Y250" s="60"/>
      <c r="Z250" s="60"/>
      <c r="AA250" s="60"/>
      <c r="AB250" s="60"/>
    </row>
    <row r="251" spans="25:28" x14ac:dyDescent="0.25">
      <c r="Y251" s="60"/>
      <c r="Z251" s="60"/>
      <c r="AA251" s="60"/>
      <c r="AB251" s="60"/>
    </row>
    <row r="252" spans="25:28" x14ac:dyDescent="0.25">
      <c r="Y252" s="60"/>
      <c r="Z252" s="60"/>
      <c r="AA252" s="60"/>
      <c r="AB252" s="60"/>
    </row>
    <row r="253" spans="25:28" x14ac:dyDescent="0.25">
      <c r="Y253" s="60"/>
      <c r="Z253" s="60"/>
      <c r="AA253" s="60"/>
      <c r="AB253" s="60"/>
    </row>
    <row r="254" spans="25:28" x14ac:dyDescent="0.25">
      <c r="Y254" s="60"/>
      <c r="Z254" s="60"/>
      <c r="AA254" s="60"/>
      <c r="AB254" s="60"/>
    </row>
    <row r="255" spans="25:28" x14ac:dyDescent="0.25">
      <c r="Y255" s="60"/>
      <c r="Z255" s="60"/>
      <c r="AA255" s="60"/>
      <c r="AB255" s="60"/>
    </row>
    <row r="256" spans="25:28" x14ac:dyDescent="0.25">
      <c r="Y256" s="60"/>
      <c r="Z256" s="60"/>
      <c r="AA256" s="60"/>
      <c r="AB256" s="60"/>
    </row>
    <row r="257" spans="25:28" x14ac:dyDescent="0.25">
      <c r="Y257" s="60"/>
      <c r="Z257" s="60"/>
      <c r="AA257" s="60"/>
      <c r="AB257" s="60"/>
    </row>
    <row r="258" spans="25:28" x14ac:dyDescent="0.25">
      <c r="Y258" s="60"/>
      <c r="Z258" s="60"/>
      <c r="AA258" s="60"/>
      <c r="AB258" s="60"/>
    </row>
    <row r="259" spans="25:28" x14ac:dyDescent="0.25">
      <c r="Y259" s="60"/>
      <c r="Z259" s="60"/>
      <c r="AA259" s="60"/>
      <c r="AB259" s="60"/>
    </row>
    <row r="260" spans="25:28" x14ac:dyDescent="0.25">
      <c r="Y260" s="60"/>
      <c r="Z260" s="60"/>
      <c r="AA260" s="60"/>
      <c r="AB260" s="60"/>
    </row>
    <row r="261" spans="25:28" x14ac:dyDescent="0.25">
      <c r="Y261" s="60"/>
      <c r="Z261" s="60"/>
      <c r="AA261" s="60"/>
      <c r="AB261" s="60"/>
    </row>
    <row r="262" spans="25:28" x14ac:dyDescent="0.25">
      <c r="Y262" s="60"/>
      <c r="Z262" s="60"/>
      <c r="AA262" s="60"/>
      <c r="AB262" s="60"/>
    </row>
    <row r="263" spans="25:28" x14ac:dyDescent="0.25">
      <c r="Y263" s="60"/>
      <c r="Z263" s="60"/>
      <c r="AA263" s="60"/>
      <c r="AB263" s="60"/>
    </row>
    <row r="264" spans="25:28" x14ac:dyDescent="0.25">
      <c r="Y264" s="60"/>
      <c r="Z264" s="60"/>
      <c r="AA264" s="60"/>
      <c r="AB264" s="60"/>
    </row>
    <row r="265" spans="25:28" x14ac:dyDescent="0.25">
      <c r="Y265" s="60"/>
      <c r="Z265" s="60"/>
      <c r="AA265" s="60"/>
      <c r="AB265" s="60"/>
    </row>
    <row r="266" spans="25:28" x14ac:dyDescent="0.25">
      <c r="Y266" s="60"/>
      <c r="Z266" s="60"/>
      <c r="AA266" s="60"/>
      <c r="AB266" s="60"/>
    </row>
    <row r="267" spans="25:28" x14ac:dyDescent="0.25">
      <c r="Y267" s="60"/>
      <c r="Z267" s="60"/>
      <c r="AA267" s="60"/>
      <c r="AB267" s="60"/>
    </row>
    <row r="268" spans="25:28" x14ac:dyDescent="0.25">
      <c r="Y268" s="60"/>
      <c r="Z268" s="60"/>
      <c r="AA268" s="60"/>
      <c r="AB268" s="60"/>
    </row>
    <row r="269" spans="25:28" x14ac:dyDescent="0.25">
      <c r="Y269" s="60"/>
      <c r="Z269" s="60"/>
      <c r="AA269" s="60"/>
      <c r="AB269" s="60"/>
    </row>
    <row r="270" spans="25:28" x14ac:dyDescent="0.25">
      <c r="Y270" s="60"/>
      <c r="Z270" s="60"/>
      <c r="AA270" s="60"/>
      <c r="AB270" s="60"/>
    </row>
    <row r="271" spans="25:28" x14ac:dyDescent="0.25">
      <c r="Y271" s="60"/>
      <c r="Z271" s="60"/>
      <c r="AA271" s="60"/>
      <c r="AB271" s="60"/>
    </row>
    <row r="272" spans="25:28" x14ac:dyDescent="0.25">
      <c r="Y272" s="60"/>
      <c r="Z272" s="60"/>
      <c r="AA272" s="60"/>
      <c r="AB272" s="60"/>
    </row>
    <row r="273" spans="25:28" x14ac:dyDescent="0.25">
      <c r="Y273" s="60"/>
      <c r="Z273" s="60"/>
      <c r="AA273" s="60"/>
      <c r="AB273" s="60"/>
    </row>
    <row r="274" spans="25:28" x14ac:dyDescent="0.25">
      <c r="Y274" s="60"/>
      <c r="Z274" s="60"/>
      <c r="AA274" s="60"/>
      <c r="AB274" s="60"/>
    </row>
    <row r="275" spans="25:28" x14ac:dyDescent="0.25">
      <c r="Y275" s="60"/>
      <c r="Z275" s="60"/>
      <c r="AA275" s="60"/>
      <c r="AB275" s="60"/>
    </row>
    <row r="276" spans="25:28" x14ac:dyDescent="0.25">
      <c r="Y276" s="60"/>
      <c r="Z276" s="60"/>
      <c r="AA276" s="60"/>
      <c r="AB276" s="60"/>
    </row>
    <row r="277" spans="25:28" x14ac:dyDescent="0.25">
      <c r="Y277" s="60"/>
      <c r="Z277" s="60"/>
      <c r="AA277" s="60"/>
      <c r="AB277" s="60"/>
    </row>
    <row r="278" spans="25:28" x14ac:dyDescent="0.25">
      <c r="Y278" s="60"/>
      <c r="Z278" s="60"/>
      <c r="AA278" s="60"/>
      <c r="AB278" s="60"/>
    </row>
    <row r="279" spans="25:28" x14ac:dyDescent="0.25">
      <c r="Y279" s="60"/>
      <c r="Z279" s="60"/>
      <c r="AA279" s="60"/>
      <c r="AB279" s="60"/>
    </row>
    <row r="280" spans="25:28" x14ac:dyDescent="0.25">
      <c r="Y280" s="60"/>
      <c r="Z280" s="60"/>
      <c r="AA280" s="60"/>
      <c r="AB280" s="60"/>
    </row>
    <row r="281" spans="25:28" x14ac:dyDescent="0.25">
      <c r="Y281" s="60"/>
      <c r="Z281" s="60"/>
      <c r="AA281" s="60"/>
      <c r="AB281" s="60"/>
    </row>
    <row r="282" spans="25:28" x14ac:dyDescent="0.25">
      <c r="Y282" s="60"/>
      <c r="Z282" s="60"/>
      <c r="AA282" s="60"/>
      <c r="AB282" s="60"/>
    </row>
    <row r="283" spans="25:28" x14ac:dyDescent="0.25">
      <c r="Y283" s="60"/>
      <c r="Z283" s="60"/>
      <c r="AA283" s="60"/>
      <c r="AB283" s="60"/>
    </row>
    <row r="284" spans="25:28" x14ac:dyDescent="0.25">
      <c r="Y284" s="60"/>
      <c r="Z284" s="60"/>
      <c r="AA284" s="60"/>
      <c r="AB284" s="60"/>
    </row>
    <row r="285" spans="25:28" x14ac:dyDescent="0.25">
      <c r="Y285" s="60"/>
      <c r="Z285" s="60"/>
      <c r="AA285" s="60"/>
      <c r="AB285" s="60"/>
    </row>
    <row r="286" spans="25:28" x14ac:dyDescent="0.25">
      <c r="Y286" s="60"/>
      <c r="Z286" s="60"/>
      <c r="AA286" s="60"/>
      <c r="AB286" s="60"/>
    </row>
    <row r="287" spans="25:28" x14ac:dyDescent="0.25">
      <c r="Y287" s="60"/>
      <c r="Z287" s="60"/>
      <c r="AA287" s="60"/>
      <c r="AB287" s="60"/>
    </row>
    <row r="288" spans="25:28" x14ac:dyDescent="0.25">
      <c r="Y288" s="60"/>
      <c r="Z288" s="60"/>
      <c r="AA288" s="60"/>
      <c r="AB288" s="60"/>
    </row>
    <row r="289" spans="25:28" x14ac:dyDescent="0.25">
      <c r="Y289" s="60"/>
      <c r="Z289" s="60"/>
      <c r="AA289" s="60"/>
      <c r="AB289" s="60"/>
    </row>
    <row r="290" spans="25:28" x14ac:dyDescent="0.25">
      <c r="Y290" s="60"/>
      <c r="Z290" s="60"/>
      <c r="AA290" s="60"/>
      <c r="AB290" s="60"/>
    </row>
    <row r="291" spans="25:28" x14ac:dyDescent="0.25">
      <c r="Y291" s="60"/>
      <c r="Z291" s="60"/>
      <c r="AA291" s="60"/>
      <c r="AB291" s="60"/>
    </row>
    <row r="292" spans="25:28" x14ac:dyDescent="0.25">
      <c r="Y292" s="60"/>
      <c r="Z292" s="60"/>
      <c r="AA292" s="60"/>
      <c r="AB292" s="60"/>
    </row>
    <row r="293" spans="25:28" x14ac:dyDescent="0.25">
      <c r="Y293" s="60"/>
      <c r="Z293" s="60"/>
      <c r="AA293" s="60"/>
      <c r="AB293" s="60"/>
    </row>
    <row r="294" spans="25:28" x14ac:dyDescent="0.25">
      <c r="Y294" s="60"/>
      <c r="Z294" s="60"/>
      <c r="AA294" s="60"/>
      <c r="AB294" s="60"/>
    </row>
    <row r="295" spans="25:28" x14ac:dyDescent="0.25">
      <c r="Y295" s="60"/>
      <c r="Z295" s="60"/>
      <c r="AA295" s="60"/>
      <c r="AB295" s="60"/>
    </row>
    <row r="296" spans="25:28" x14ac:dyDescent="0.25">
      <c r="Y296" s="60"/>
      <c r="Z296" s="60"/>
      <c r="AA296" s="60"/>
      <c r="AB296" s="60"/>
    </row>
    <row r="297" spans="25:28" x14ac:dyDescent="0.25">
      <c r="Y297" s="60"/>
      <c r="Z297" s="60"/>
      <c r="AA297" s="60"/>
      <c r="AB297" s="60"/>
    </row>
    <row r="298" spans="25:28" x14ac:dyDescent="0.25">
      <c r="Y298" s="60"/>
      <c r="Z298" s="60"/>
      <c r="AA298" s="60"/>
      <c r="AB298" s="60"/>
    </row>
    <row r="299" spans="25:28" x14ac:dyDescent="0.25">
      <c r="Y299" s="60"/>
      <c r="Z299" s="60"/>
      <c r="AA299" s="60"/>
      <c r="AB299" s="60"/>
    </row>
    <row r="300" spans="25:28" x14ac:dyDescent="0.25">
      <c r="Y300" s="60"/>
      <c r="Z300" s="60"/>
      <c r="AA300" s="60"/>
      <c r="AB300" s="60"/>
    </row>
    <row r="301" spans="25:28" x14ac:dyDescent="0.25">
      <c r="Y301" s="60"/>
      <c r="Z301" s="60"/>
      <c r="AA301" s="60"/>
      <c r="AB301" s="60"/>
    </row>
    <row r="302" spans="25:28" x14ac:dyDescent="0.25">
      <c r="Y302" s="60"/>
      <c r="Z302" s="60"/>
      <c r="AA302" s="60"/>
      <c r="AB302" s="60"/>
    </row>
    <row r="303" spans="25:28" x14ac:dyDescent="0.25">
      <c r="Y303" s="60"/>
      <c r="Z303" s="60"/>
      <c r="AA303" s="60"/>
      <c r="AB303" s="60"/>
    </row>
    <row r="304" spans="25:28" x14ac:dyDescent="0.25">
      <c r="Y304" s="60"/>
      <c r="Z304" s="60"/>
      <c r="AA304" s="60"/>
      <c r="AB304" s="60"/>
    </row>
    <row r="305" spans="25:28" x14ac:dyDescent="0.25">
      <c r="Y305" s="60"/>
      <c r="Z305" s="60"/>
      <c r="AA305" s="60"/>
      <c r="AB305" s="60"/>
    </row>
    <row r="306" spans="25:28" x14ac:dyDescent="0.25">
      <c r="Y306" s="60"/>
      <c r="Z306" s="60"/>
      <c r="AA306" s="60"/>
      <c r="AB306" s="60"/>
    </row>
    <row r="307" spans="25:28" x14ac:dyDescent="0.25">
      <c r="Y307" s="60"/>
      <c r="Z307" s="60"/>
      <c r="AA307" s="60"/>
      <c r="AB307" s="60"/>
    </row>
    <row r="308" spans="25:28" x14ac:dyDescent="0.25">
      <c r="Y308" s="60"/>
      <c r="Z308" s="60"/>
      <c r="AA308" s="60"/>
      <c r="AB308" s="60"/>
    </row>
    <row r="309" spans="25:28" x14ac:dyDescent="0.25">
      <c r="Y309" s="60"/>
      <c r="Z309" s="60"/>
      <c r="AA309" s="60"/>
      <c r="AB309" s="60"/>
    </row>
    <row r="310" spans="25:28" x14ac:dyDescent="0.25">
      <c r="Y310" s="60"/>
      <c r="Z310" s="60"/>
      <c r="AA310" s="60"/>
      <c r="AB310" s="60"/>
    </row>
    <row r="311" spans="25:28" x14ac:dyDescent="0.25">
      <c r="Y311" s="60"/>
      <c r="Z311" s="60"/>
      <c r="AA311" s="60"/>
      <c r="AB311" s="60"/>
    </row>
    <row r="312" spans="25:28" x14ac:dyDescent="0.25">
      <c r="Y312" s="60"/>
      <c r="Z312" s="60"/>
      <c r="AA312" s="60"/>
      <c r="AB312" s="60"/>
    </row>
    <row r="313" spans="25:28" x14ac:dyDescent="0.25">
      <c r="Y313" s="60"/>
      <c r="Z313" s="60"/>
      <c r="AA313" s="60"/>
      <c r="AB313" s="60"/>
    </row>
    <row r="314" spans="25:28" x14ac:dyDescent="0.25">
      <c r="Y314" s="60"/>
      <c r="Z314" s="60"/>
      <c r="AA314" s="60"/>
      <c r="AB314" s="60"/>
    </row>
    <row r="315" spans="25:28" x14ac:dyDescent="0.25">
      <c r="Y315" s="60"/>
      <c r="Z315" s="60"/>
      <c r="AA315" s="60"/>
      <c r="AB315" s="60"/>
    </row>
    <row r="316" spans="25:28" x14ac:dyDescent="0.25">
      <c r="Y316" s="60"/>
      <c r="Z316" s="60"/>
      <c r="AA316" s="60"/>
      <c r="AB316" s="60"/>
    </row>
    <row r="317" spans="25:28" x14ac:dyDescent="0.25">
      <c r="Y317" s="60"/>
      <c r="Z317" s="60"/>
      <c r="AA317" s="60"/>
      <c r="AB317" s="60"/>
    </row>
    <row r="318" spans="25:28" x14ac:dyDescent="0.25">
      <c r="Y318" s="60"/>
      <c r="Z318" s="60"/>
      <c r="AA318" s="60"/>
      <c r="AB318" s="60"/>
    </row>
    <row r="319" spans="25:28" x14ac:dyDescent="0.25">
      <c r="Y319" s="60"/>
      <c r="Z319" s="60"/>
      <c r="AA319" s="60"/>
      <c r="AB319" s="60"/>
    </row>
    <row r="320" spans="25:28" x14ac:dyDescent="0.25">
      <c r="Y320" s="60"/>
      <c r="Z320" s="60"/>
      <c r="AA320" s="60"/>
      <c r="AB320" s="60"/>
    </row>
    <row r="321" spans="25:28" x14ac:dyDescent="0.25">
      <c r="Y321" s="60"/>
      <c r="Z321" s="60"/>
      <c r="AA321" s="60"/>
      <c r="AB321" s="60"/>
    </row>
    <row r="322" spans="25:28" x14ac:dyDescent="0.25">
      <c r="Y322" s="60"/>
      <c r="Z322" s="60"/>
      <c r="AA322" s="60"/>
      <c r="AB322" s="60"/>
    </row>
    <row r="323" spans="25:28" x14ac:dyDescent="0.25">
      <c r="Y323" s="60"/>
      <c r="Z323" s="60"/>
      <c r="AA323" s="60"/>
      <c r="AB323" s="60"/>
    </row>
    <row r="324" spans="25:28" x14ac:dyDescent="0.25">
      <c r="Y324" s="60"/>
      <c r="Z324" s="60"/>
      <c r="AA324" s="60"/>
      <c r="AB324" s="60"/>
    </row>
    <row r="325" spans="25:28" x14ac:dyDescent="0.25">
      <c r="Y325" s="60"/>
      <c r="Z325" s="60"/>
      <c r="AA325" s="60"/>
      <c r="AB325" s="60"/>
    </row>
    <row r="326" spans="25:28" x14ac:dyDescent="0.25">
      <c r="Y326" s="60"/>
      <c r="Z326" s="60"/>
      <c r="AA326" s="60"/>
      <c r="AB326" s="60"/>
    </row>
    <row r="327" spans="25:28" x14ac:dyDescent="0.25">
      <c r="Y327" s="60"/>
      <c r="Z327" s="60"/>
      <c r="AA327" s="60"/>
      <c r="AB327" s="60"/>
    </row>
    <row r="328" spans="25:28" x14ac:dyDescent="0.25">
      <c r="Y328" s="60"/>
      <c r="Z328" s="60"/>
      <c r="AA328" s="60"/>
      <c r="AB328" s="60"/>
    </row>
    <row r="329" spans="25:28" x14ac:dyDescent="0.25">
      <c r="Y329" s="60"/>
      <c r="Z329" s="60"/>
      <c r="AA329" s="60"/>
      <c r="AB329" s="60"/>
    </row>
    <row r="330" spans="25:28" x14ac:dyDescent="0.25">
      <c r="Y330" s="60"/>
      <c r="Z330" s="60"/>
      <c r="AA330" s="60"/>
      <c r="AB330" s="60"/>
    </row>
    <row r="331" spans="25:28" x14ac:dyDescent="0.25">
      <c r="Y331" s="60"/>
      <c r="Z331" s="60"/>
      <c r="AA331" s="60"/>
      <c r="AB331" s="60"/>
    </row>
    <row r="332" spans="25:28" x14ac:dyDescent="0.25">
      <c r="Y332" s="60"/>
      <c r="Z332" s="60"/>
      <c r="AA332" s="60"/>
      <c r="AB332" s="60"/>
    </row>
    <row r="333" spans="25:28" x14ac:dyDescent="0.25">
      <c r="Y333" s="60"/>
      <c r="Z333" s="60"/>
      <c r="AA333" s="60"/>
      <c r="AB333" s="60"/>
    </row>
    <row r="334" spans="25:28" x14ac:dyDescent="0.25">
      <c r="Y334" s="60"/>
      <c r="Z334" s="60"/>
      <c r="AA334" s="60"/>
      <c r="AB334" s="60"/>
    </row>
    <row r="335" spans="25:28" x14ac:dyDescent="0.25">
      <c r="Y335" s="60"/>
      <c r="Z335" s="60"/>
      <c r="AA335" s="60"/>
      <c r="AB335" s="60"/>
    </row>
    <row r="336" spans="25:28" x14ac:dyDescent="0.25">
      <c r="Y336" s="60"/>
      <c r="Z336" s="60"/>
      <c r="AA336" s="60"/>
      <c r="AB336" s="60"/>
    </row>
    <row r="337" spans="25:28" x14ac:dyDescent="0.25">
      <c r="Y337" s="60"/>
      <c r="Z337" s="60"/>
      <c r="AA337" s="60"/>
      <c r="AB337" s="60"/>
    </row>
    <row r="338" spans="25:28" x14ac:dyDescent="0.25">
      <c r="Y338" s="60"/>
      <c r="Z338" s="60"/>
      <c r="AA338" s="60"/>
      <c r="AB338" s="60"/>
    </row>
    <row r="339" spans="25:28" x14ac:dyDescent="0.25">
      <c r="Y339" s="60"/>
      <c r="Z339" s="60"/>
      <c r="AA339" s="60"/>
      <c r="AB339" s="60"/>
    </row>
    <row r="340" spans="25:28" x14ac:dyDescent="0.25">
      <c r="Y340" s="60"/>
      <c r="Z340" s="60"/>
      <c r="AA340" s="60"/>
      <c r="AB340" s="60"/>
    </row>
    <row r="341" spans="25:28" x14ac:dyDescent="0.25">
      <c r="Y341" s="60"/>
      <c r="Z341" s="60"/>
      <c r="AA341" s="60"/>
      <c r="AB341" s="60"/>
    </row>
    <row r="342" spans="25:28" x14ac:dyDescent="0.25">
      <c r="Y342" s="60"/>
      <c r="Z342" s="60"/>
      <c r="AA342" s="60"/>
      <c r="AB342" s="60"/>
    </row>
    <row r="343" spans="25:28" x14ac:dyDescent="0.25">
      <c r="Y343" s="60"/>
      <c r="Z343" s="60"/>
      <c r="AA343" s="60"/>
      <c r="AB343" s="60"/>
    </row>
    <row r="344" spans="25:28" x14ac:dyDescent="0.25">
      <c r="Y344" s="60"/>
      <c r="Z344" s="60"/>
      <c r="AA344" s="60"/>
      <c r="AB344" s="60"/>
    </row>
    <row r="345" spans="25:28" x14ac:dyDescent="0.25">
      <c r="Y345" s="60"/>
      <c r="Z345" s="60"/>
      <c r="AA345" s="60"/>
      <c r="AB345" s="60"/>
    </row>
    <row r="346" spans="25:28" x14ac:dyDescent="0.25">
      <c r="Y346" s="60"/>
      <c r="Z346" s="60"/>
      <c r="AA346" s="60"/>
      <c r="AB346" s="60"/>
    </row>
    <row r="347" spans="25:28" x14ac:dyDescent="0.25">
      <c r="Y347" s="60"/>
      <c r="Z347" s="60"/>
      <c r="AA347" s="60"/>
      <c r="AB347" s="60"/>
    </row>
    <row r="348" spans="25:28" x14ac:dyDescent="0.25">
      <c r="Y348" s="60"/>
      <c r="Z348" s="60"/>
      <c r="AA348" s="60"/>
      <c r="AB348" s="60"/>
    </row>
    <row r="349" spans="25:28" x14ac:dyDescent="0.25">
      <c r="Y349" s="60"/>
      <c r="Z349" s="60"/>
      <c r="AA349" s="60"/>
      <c r="AB349" s="60"/>
    </row>
    <row r="350" spans="25:28" x14ac:dyDescent="0.25">
      <c r="Y350" s="60"/>
      <c r="Z350" s="60"/>
      <c r="AA350" s="60"/>
      <c r="AB350" s="60"/>
    </row>
    <row r="351" spans="25:28" x14ac:dyDescent="0.25">
      <c r="Y351" s="60"/>
      <c r="Z351" s="60"/>
      <c r="AA351" s="60"/>
      <c r="AB351" s="60"/>
    </row>
    <row r="352" spans="25:28" x14ac:dyDescent="0.25">
      <c r="Y352" s="60"/>
      <c r="Z352" s="60"/>
      <c r="AA352" s="60"/>
      <c r="AB352" s="60"/>
    </row>
    <row r="353" spans="25:28" x14ac:dyDescent="0.25">
      <c r="Y353" s="60"/>
      <c r="Z353" s="60"/>
      <c r="AA353" s="60"/>
      <c r="AB353" s="60"/>
    </row>
    <row r="354" spans="25:28" x14ac:dyDescent="0.25">
      <c r="Y354" s="60"/>
      <c r="Z354" s="60"/>
      <c r="AA354" s="60"/>
      <c r="AB354" s="60"/>
    </row>
    <row r="355" spans="25:28" x14ac:dyDescent="0.25">
      <c r="Y355" s="60"/>
      <c r="Z355" s="60"/>
      <c r="AA355" s="60"/>
      <c r="AB355" s="60"/>
    </row>
    <row r="356" spans="25:28" x14ac:dyDescent="0.25">
      <c r="Y356" s="60"/>
      <c r="Z356" s="60"/>
      <c r="AA356" s="60"/>
      <c r="AB356" s="60"/>
    </row>
    <row r="357" spans="25:28" x14ac:dyDescent="0.25">
      <c r="Y357" s="60"/>
      <c r="Z357" s="60"/>
      <c r="AA357" s="60"/>
      <c r="AB357" s="60"/>
    </row>
    <row r="358" spans="25:28" x14ac:dyDescent="0.25">
      <c r="Y358" s="60"/>
      <c r="Z358" s="60"/>
      <c r="AA358" s="60"/>
      <c r="AB358" s="60"/>
    </row>
    <row r="359" spans="25:28" x14ac:dyDescent="0.25">
      <c r="Y359" s="60"/>
      <c r="Z359" s="60"/>
      <c r="AA359" s="60"/>
      <c r="AB359" s="60"/>
    </row>
    <row r="360" spans="25:28" x14ac:dyDescent="0.25">
      <c r="Y360" s="60"/>
      <c r="Z360" s="60"/>
      <c r="AA360" s="60"/>
      <c r="AB360" s="60"/>
    </row>
    <row r="361" spans="25:28" x14ac:dyDescent="0.25">
      <c r="Y361" s="60"/>
      <c r="Z361" s="60"/>
      <c r="AA361" s="60"/>
      <c r="AB361" s="60"/>
    </row>
    <row r="362" spans="25:28" x14ac:dyDescent="0.25">
      <c r="Y362" s="60"/>
      <c r="Z362" s="60"/>
      <c r="AA362" s="60"/>
      <c r="AB362" s="60"/>
    </row>
    <row r="363" spans="25:28" x14ac:dyDescent="0.25">
      <c r="Y363" s="60"/>
      <c r="Z363" s="60"/>
      <c r="AA363" s="60"/>
      <c r="AB363" s="60"/>
    </row>
    <row r="364" spans="25:28" x14ac:dyDescent="0.25">
      <c r="Y364" s="60"/>
      <c r="Z364" s="60"/>
      <c r="AA364" s="60"/>
      <c r="AB364" s="60"/>
    </row>
    <row r="365" spans="25:28" x14ac:dyDescent="0.25">
      <c r="Y365" s="60"/>
      <c r="Z365" s="60"/>
      <c r="AA365" s="60"/>
      <c r="AB365" s="60"/>
    </row>
  </sheetData>
  <sortState ref="B6:AF63">
    <sortCondition ref="AF6:AF63"/>
  </sortState>
  <mergeCells count="3">
    <mergeCell ref="AE2:AE3"/>
    <mergeCell ref="AF2:AF3"/>
    <mergeCell ref="AC2:AC4"/>
  </mergeCells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1</xdr:col>
                    <xdr:colOff>38100</xdr:colOff>
                    <xdr:row>1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>
    <tabColor rgb="FFFFFF00"/>
  </sheetPr>
  <dimension ref="B1:AH374"/>
  <sheetViews>
    <sheetView tabSelected="1" topLeftCell="B1" zoomScale="80" zoomScaleNormal="80" workbookViewId="0">
      <selection activeCell="R369" sqref="R369"/>
    </sheetView>
  </sheetViews>
  <sheetFormatPr defaultRowHeight="15" x14ac:dyDescent="0.25"/>
  <cols>
    <col min="1" max="1" width="0.42578125" customWidth="1"/>
    <col min="2" max="2" width="10.7109375" customWidth="1"/>
    <col min="3" max="3" width="8.7109375" customWidth="1"/>
    <col min="4" max="4" width="3.140625" customWidth="1"/>
    <col min="5" max="5" width="7.7109375" style="52" customWidth="1"/>
    <col min="6" max="14" width="7.7109375" style="2" customWidth="1"/>
    <col min="15" max="15" width="7.7109375" style="56" customWidth="1"/>
    <col min="16" max="16" width="7.7109375" style="3" customWidth="1"/>
    <col min="17" max="17" width="7.7109375" style="45" customWidth="1"/>
    <col min="18" max="18" width="7.7109375" style="3" customWidth="1"/>
    <col min="19" max="19" width="7.7109375" style="45" customWidth="1"/>
    <col min="20" max="21" width="7.7109375" style="3" customWidth="1"/>
    <col min="22" max="28" width="7.7109375" style="45" customWidth="1"/>
    <col min="29" max="29" width="6.28515625" style="2" customWidth="1"/>
    <col min="30" max="30" width="9.7109375" customWidth="1"/>
    <col min="31" max="31" width="9.7109375" hidden="1" customWidth="1"/>
    <col min="32" max="32" width="9.7109375" customWidth="1"/>
    <col min="33" max="33" width="4" customWidth="1"/>
  </cols>
  <sheetData>
    <row r="1" spans="2:34" ht="24.75" customHeight="1" x14ac:dyDescent="0.25">
      <c r="B1" s="1" t="s">
        <v>83</v>
      </c>
      <c r="C1" s="1"/>
      <c r="D1" s="1"/>
      <c r="E1" s="46"/>
      <c r="O1" s="45"/>
    </row>
    <row r="2" spans="2:34" ht="30" customHeight="1" x14ac:dyDescent="0.25">
      <c r="B2" s="5"/>
      <c r="C2" s="6"/>
      <c r="D2" s="6"/>
      <c r="E2" s="7" t="s">
        <v>0</v>
      </c>
      <c r="F2" s="8" t="s">
        <v>0</v>
      </c>
      <c r="G2" s="39" t="s">
        <v>55</v>
      </c>
      <c r="H2" s="8" t="s">
        <v>55</v>
      </c>
      <c r="I2" s="39" t="s">
        <v>1</v>
      </c>
      <c r="J2" s="8" t="s">
        <v>1</v>
      </c>
      <c r="K2" s="39" t="s">
        <v>125</v>
      </c>
      <c r="L2" s="8" t="s">
        <v>125</v>
      </c>
      <c r="M2" s="39" t="s">
        <v>126</v>
      </c>
      <c r="N2" s="8" t="s">
        <v>127</v>
      </c>
      <c r="O2" s="53" t="s">
        <v>128</v>
      </c>
      <c r="P2" s="8" t="s">
        <v>128</v>
      </c>
      <c r="Q2" s="53" t="s">
        <v>2</v>
      </c>
      <c r="R2" s="8" t="s">
        <v>3</v>
      </c>
      <c r="S2" s="53" t="s">
        <v>82</v>
      </c>
      <c r="T2" s="8" t="s">
        <v>82</v>
      </c>
      <c r="U2" s="53" t="s">
        <v>129</v>
      </c>
      <c r="V2" s="8" t="s">
        <v>129</v>
      </c>
      <c r="W2" s="53" t="s">
        <v>130</v>
      </c>
      <c r="X2" s="58" t="s">
        <v>130</v>
      </c>
      <c r="Y2" s="53" t="s">
        <v>120</v>
      </c>
      <c r="Z2" s="8" t="s">
        <v>120</v>
      </c>
      <c r="AA2" s="39" t="s">
        <v>131</v>
      </c>
      <c r="AB2" s="8" t="s">
        <v>131</v>
      </c>
      <c r="AC2" s="65" t="s">
        <v>132</v>
      </c>
      <c r="AD2" s="63" t="s">
        <v>4</v>
      </c>
      <c r="AE2" s="65" t="s">
        <v>5</v>
      </c>
      <c r="AF2" s="67" t="s">
        <v>66</v>
      </c>
    </row>
    <row r="3" spans="2:34" x14ac:dyDescent="0.25">
      <c r="B3" s="10"/>
      <c r="C3" s="10"/>
      <c r="D3" s="10"/>
      <c r="E3" s="11" t="s">
        <v>6</v>
      </c>
      <c r="F3" s="12" t="s">
        <v>109</v>
      </c>
      <c r="G3" s="40" t="s">
        <v>6</v>
      </c>
      <c r="H3" s="12" t="s">
        <v>110</v>
      </c>
      <c r="I3" s="40" t="s">
        <v>6</v>
      </c>
      <c r="J3" s="12" t="s">
        <v>111</v>
      </c>
      <c r="K3" s="40" t="s">
        <v>6</v>
      </c>
      <c r="L3" s="12" t="s">
        <v>112</v>
      </c>
      <c r="M3" s="40" t="s">
        <v>7</v>
      </c>
      <c r="N3" s="12" t="s">
        <v>115</v>
      </c>
      <c r="O3" s="54" t="s">
        <v>6</v>
      </c>
      <c r="P3" s="12" t="s">
        <v>114</v>
      </c>
      <c r="Q3" s="54" t="s">
        <v>6</v>
      </c>
      <c r="R3" s="12" t="s">
        <v>113</v>
      </c>
      <c r="S3" s="54" t="s">
        <v>6</v>
      </c>
      <c r="T3" s="12" t="s">
        <v>121</v>
      </c>
      <c r="U3" s="54" t="s">
        <v>6</v>
      </c>
      <c r="V3" s="12" t="s">
        <v>116</v>
      </c>
      <c r="W3" s="54" t="s">
        <v>6</v>
      </c>
      <c r="X3" s="59" t="s">
        <v>119</v>
      </c>
      <c r="Y3" s="54" t="s">
        <v>6</v>
      </c>
      <c r="Z3" s="12" t="s">
        <v>111</v>
      </c>
      <c r="AA3" s="40" t="s">
        <v>6</v>
      </c>
      <c r="AB3" s="12" t="s">
        <v>133</v>
      </c>
      <c r="AC3" s="66"/>
      <c r="AD3" s="64"/>
      <c r="AE3" s="66"/>
      <c r="AF3" s="68"/>
    </row>
    <row r="4" spans="2:34" x14ac:dyDescent="0.25">
      <c r="B4" s="14" t="s">
        <v>8</v>
      </c>
      <c r="C4" s="15" t="s">
        <v>9</v>
      </c>
      <c r="D4" s="15"/>
      <c r="E4" s="16" t="s">
        <v>10</v>
      </c>
      <c r="F4" s="16" t="s">
        <v>10</v>
      </c>
      <c r="G4" s="17" t="s">
        <v>10</v>
      </c>
      <c r="H4" s="17" t="s">
        <v>10</v>
      </c>
      <c r="I4" s="17" t="s">
        <v>10</v>
      </c>
      <c r="J4" s="17" t="s">
        <v>10</v>
      </c>
      <c r="K4" s="16" t="s">
        <v>10</v>
      </c>
      <c r="L4" s="17" t="s">
        <v>10</v>
      </c>
      <c r="M4" s="16" t="s">
        <v>10</v>
      </c>
      <c r="N4" s="17" t="s">
        <v>10</v>
      </c>
      <c r="O4" s="55" t="s">
        <v>10</v>
      </c>
      <c r="P4" s="17" t="s">
        <v>10</v>
      </c>
      <c r="Q4" s="55" t="s">
        <v>10</v>
      </c>
      <c r="R4" s="17" t="s">
        <v>10</v>
      </c>
      <c r="S4" s="55" t="s">
        <v>10</v>
      </c>
      <c r="T4" s="16" t="s">
        <v>10</v>
      </c>
      <c r="U4" s="55" t="s">
        <v>10</v>
      </c>
      <c r="V4" s="17" t="s">
        <v>10</v>
      </c>
      <c r="W4" s="55" t="s">
        <v>10</v>
      </c>
      <c r="X4" s="55" t="s">
        <v>10</v>
      </c>
      <c r="Y4" s="55" t="s">
        <v>10</v>
      </c>
      <c r="Z4" s="17" t="s">
        <v>10</v>
      </c>
      <c r="AA4" s="17" t="s">
        <v>10</v>
      </c>
      <c r="AB4" s="17" t="s">
        <v>10</v>
      </c>
      <c r="AC4" s="66"/>
      <c r="AD4" s="18" t="s">
        <v>10</v>
      </c>
      <c r="AE4" s="64"/>
      <c r="AF4" s="19" t="s">
        <v>10</v>
      </c>
    </row>
    <row r="5" spans="2:34" ht="9" customHeight="1" x14ac:dyDescent="0.25">
      <c r="B5" s="20" t="s">
        <v>11</v>
      </c>
      <c r="C5" s="21" t="s">
        <v>11</v>
      </c>
      <c r="D5" s="21"/>
      <c r="E5" s="22">
        <v>1.1574074074074073E-5</v>
      </c>
      <c r="F5" s="29">
        <f>98.2%*(E5*86400)*POWER((6.2138818/13.1094),1.07)/86400</f>
        <v>5.1130793220129549E-6</v>
      </c>
      <c r="G5" s="22">
        <v>1.1574074074074073E-5</v>
      </c>
      <c r="H5" s="29">
        <f t="shared" ref="H5" si="0">99.3%*(G5*86400)*POWER((6.2138818/10),1.07)/86400</f>
        <v>6.9077069199392513E-6</v>
      </c>
      <c r="I5" s="27">
        <v>1.1574074074074073E-5</v>
      </c>
      <c r="J5" s="29">
        <f>98.7%*(I5)</f>
        <v>1.1423611111111111E-5</v>
      </c>
      <c r="K5" s="22">
        <v>1.1574074074074073E-5</v>
      </c>
      <c r="L5" s="29">
        <f>98.1%*(K5*86400)*POWER((6.2138818/7.45645),1.07)/86400</f>
        <v>9.3420955358247495E-6</v>
      </c>
      <c r="M5" s="22">
        <v>1.1574074074074073E-5</v>
      </c>
      <c r="N5" s="29">
        <f>95.2%*(M5*86400)*POWER((6.2138818/13.1094),1.07)/86400</f>
        <v>4.9568752694056355E-6</v>
      </c>
      <c r="O5" s="22">
        <v>1.1574074074074073E-5</v>
      </c>
      <c r="P5" s="29">
        <f>98.4%*(O5*86400)*POWER((6.2138818/5),1.07)/86400</f>
        <v>1.4370829881667117E-5</v>
      </c>
      <c r="Q5" s="22">
        <v>1.1574074074074073E-5</v>
      </c>
      <c r="R5" s="29">
        <f>99.9%*(Q5*86400)*POWER((6.2138818/3.9),1.07)/86400</f>
        <v>1.9033165031087641E-5</v>
      </c>
      <c r="S5" s="22">
        <v>1.1574074074074073E-5</v>
      </c>
      <c r="T5" s="29">
        <f>97.6%*(S5*86400)*POWER((6.2138818/8),1.07)/86400</f>
        <v>8.6204152423109141E-6</v>
      </c>
      <c r="U5" s="29"/>
      <c r="V5" s="29">
        <f>99.6%*(U5*86400)*POWER((6.2138818/13.1094),1.07)/86400</f>
        <v>0</v>
      </c>
      <c r="W5" s="22">
        <v>1.1574074074074073E-5</v>
      </c>
      <c r="X5" s="29">
        <f>99.8%*(W5)</f>
        <v>1.1550925925925926E-5</v>
      </c>
      <c r="Y5" s="22">
        <v>1.1574074074074073E-5</v>
      </c>
      <c r="Z5" s="29">
        <f t="shared" ref="Z5" si="1">98.7%*(Y5)</f>
        <v>1.1423611111111111E-5</v>
      </c>
      <c r="AA5" s="27">
        <v>1.1574074074074073E-5</v>
      </c>
      <c r="AB5" s="29">
        <f t="shared" ref="AB5" si="2">97.3%*(AA5*86400)*POWER((6.2138818/10),1.07)/86400</f>
        <v>6.7685788852979771E-6</v>
      </c>
      <c r="AC5" s="42">
        <f t="shared" ref="AC5:AC36" si="3">COUNT(F5,H5,J5,L5,N5,P5,R5,T5,V5,X5,Z5,AB5)</f>
        <v>12</v>
      </c>
      <c r="AD5" s="41">
        <f t="shared" ref="AD5:AD36" si="4">IFERROR(AVERAGE(F5,H5,J5,L5,N5,P5,R5,T5,V5,X5,Z5,AB5),"No race run")</f>
        <v>9.125907852974532E-6</v>
      </c>
      <c r="AE5" s="42">
        <f>IF(COUNT(F5,H5,J5,L5:N5,P5,R5,T5,#REF!,X5)&gt;5,5,COUNT(F5,H5,J5,L5:N5,P5,R5,T5,#REF!,X5))</f>
        <v>5</v>
      </c>
      <c r="AF5" s="43">
        <f>IFERROR(IF(AC5&gt;5,AVERAGE(SMALL((F5,H5,J5,L5,N5,P5,R5,T5,V5,X5,Z5,AB5),{1,2,3,4,5})),AD5),"No race run")</f>
        <v>4.7492480793311643E-6</v>
      </c>
      <c r="AH5" s="24"/>
    </row>
    <row r="6" spans="2:34" x14ac:dyDescent="0.25">
      <c r="B6" s="25" t="s">
        <v>19</v>
      </c>
      <c r="C6" s="26" t="s">
        <v>20</v>
      </c>
      <c r="D6" s="26" t="s">
        <v>12</v>
      </c>
      <c r="E6" s="23">
        <v>5.6273148148148149E-2</v>
      </c>
      <c r="F6" s="29">
        <f>98.2%*(E6*86400)*POWER((6.2138818/13.1094),1.07)/86400</f>
        <v>2.4859791663626986E-2</v>
      </c>
      <c r="G6" s="27">
        <v>4.189814814814815E-2</v>
      </c>
      <c r="H6" s="29">
        <f>99.3%*(G6*86400)*POWER((6.2138818/10),1.07)/86400</f>
        <v>2.5005899050180087E-2</v>
      </c>
      <c r="I6" s="27">
        <v>2.5416666666666667E-2</v>
      </c>
      <c r="J6" s="29">
        <f>98.7%*(I6)</f>
        <v>2.5086250000000001E-2</v>
      </c>
      <c r="K6" s="23">
        <v>3.1365740740740743E-2</v>
      </c>
      <c r="L6" s="29">
        <f>98.1%*(K6*86400)*POWER((6.2138818/7.45645),1.07)/86400</f>
        <v>2.531707890208507E-2</v>
      </c>
      <c r="M6" s="23"/>
      <c r="N6" s="28"/>
      <c r="O6" s="27"/>
      <c r="P6" s="29"/>
      <c r="Q6" s="27">
        <v>1.525462962962963E-2</v>
      </c>
      <c r="R6" s="29">
        <f>99.9%*(Q6*86400)*POWER((6.2138818/3.9),1.07)/86400</f>
        <v>2.508571151097351E-2</v>
      </c>
      <c r="S6" s="27">
        <v>3.3657407407407407E-2</v>
      </c>
      <c r="T6" s="29">
        <f>97.6%*(S6*86400)*POWER((6.2138818/8),1.07)/86400</f>
        <v>2.5068167524640139E-2</v>
      </c>
      <c r="U6" s="23"/>
      <c r="V6" s="28"/>
      <c r="W6" s="23"/>
      <c r="X6" s="28"/>
      <c r="Y6" s="27">
        <v>2.5289351851851851E-2</v>
      </c>
      <c r="Z6" s="29">
        <f t="shared" ref="Z6:Z11" si="5">98.7%*(Y6)</f>
        <v>2.4960590277777778E-2</v>
      </c>
      <c r="AA6" s="27"/>
      <c r="AB6" s="29"/>
      <c r="AC6" s="42">
        <f t="shared" si="3"/>
        <v>7</v>
      </c>
      <c r="AD6" s="41">
        <f t="shared" si="4"/>
        <v>2.5054784132754797E-2</v>
      </c>
      <c r="AE6" s="42">
        <f>IF(COUNT(F6,H6,J6,L6:N6,P6,R6,T6,#REF!,X6)&gt;5,5,COUNT(F6,H6,J6,L6:N6,P6,R6,T6,#REF!,X6))</f>
        <v>5</v>
      </c>
      <c r="AF6" s="43">
        <f>IFERROR(IF(AC6&gt;5,AVERAGE(SMALL((F6,H6,J6,L6,N6,P6,R6,T6,V6,X6,Z6,AB6),{1,2,3,4,5})),AD6),"No race run")</f>
        <v>2.4996032005439699E-2</v>
      </c>
      <c r="AH6" s="24"/>
    </row>
    <row r="7" spans="2:34" x14ac:dyDescent="0.25">
      <c r="B7" s="25" t="s">
        <v>56</v>
      </c>
      <c r="C7" s="26" t="s">
        <v>19</v>
      </c>
      <c r="D7" s="26" t="s">
        <v>12</v>
      </c>
      <c r="E7" s="27">
        <v>5.8043981481481481E-2</v>
      </c>
      <c r="F7" s="29">
        <f>98.2%*(E7*86400)*POWER((6.2138818/13.1094),1.07)/86400</f>
        <v>2.5642092799894968E-2</v>
      </c>
      <c r="G7" s="27">
        <v>4.2430555555555555E-2</v>
      </c>
      <c r="H7" s="29">
        <f>99.3%*(G7*86400)*POWER((6.2138818/10),1.07)/86400</f>
        <v>2.5323653568497299E-2</v>
      </c>
      <c r="I7" s="27"/>
      <c r="J7" s="28"/>
      <c r="K7" s="23"/>
      <c r="L7" s="29"/>
      <c r="M7" s="23"/>
      <c r="N7" s="28"/>
      <c r="O7" s="27">
        <v>2.0497685185185185E-2</v>
      </c>
      <c r="P7" s="29">
        <f>98.4%*(O7*86400)*POWER((6.2138818/5),1.07)/86400</f>
        <v>2.5450739720432467E-2</v>
      </c>
      <c r="Q7" s="27">
        <v>1.5300925925925926E-2</v>
      </c>
      <c r="R7" s="29">
        <f>99.9%*(Q7*86400)*POWER((6.2138818/3.9),1.07)/86400</f>
        <v>2.5161844171097861E-2</v>
      </c>
      <c r="S7" s="27"/>
      <c r="T7" s="32"/>
      <c r="U7" s="23">
        <v>5.635416666666667E-2</v>
      </c>
      <c r="V7" s="29">
        <f>99.6%*(U7*86400)*POWER((6.2138818/13.1094),1.07)/86400</f>
        <v>2.5250510067215431E-2</v>
      </c>
      <c r="W7" s="23">
        <v>2.5034722222222222E-2</v>
      </c>
      <c r="X7" s="29">
        <f>99.8%*(W7)</f>
        <v>2.4984652777777779E-2</v>
      </c>
      <c r="Y7" s="27">
        <v>2.5648148148148146E-2</v>
      </c>
      <c r="Z7" s="29">
        <f t="shared" si="5"/>
        <v>2.5314722222222221E-2</v>
      </c>
      <c r="AA7" s="27"/>
      <c r="AB7" s="29"/>
      <c r="AC7" s="42">
        <f t="shared" si="3"/>
        <v>7</v>
      </c>
      <c r="AD7" s="41">
        <f t="shared" si="4"/>
        <v>2.5304030761019721E-2</v>
      </c>
      <c r="AE7" s="42">
        <f>IF(COUNT(F7,H7,J7,L7:N7,P7,R7,T7,#REF!,X7)&gt;5,5,COUNT(F7,H7,J7,L7:N7,P7,R7,T7,#REF!,X7))</f>
        <v>5</v>
      </c>
      <c r="AF7" s="43">
        <f>IFERROR(IF(AC7&gt;5,AVERAGE(SMALL((F7,H7,J7,L7,N7,P7,R7,T7,V7,X7,Z7,AB7),{1,2,3,4,5})),AD7),"No race run")</f>
        <v>2.5207076561362118E-2</v>
      </c>
      <c r="AH7" s="24"/>
    </row>
    <row r="8" spans="2:34" hidden="1" x14ac:dyDescent="0.25">
      <c r="B8" s="25" t="s">
        <v>13</v>
      </c>
      <c r="C8" s="26" t="s">
        <v>14</v>
      </c>
      <c r="D8" s="26" t="s">
        <v>12</v>
      </c>
      <c r="E8" s="27">
        <v>6.3287037037037031E-2</v>
      </c>
      <c r="F8" s="29">
        <f>98.2%*(E8*86400)*POWER((6.2138818/13.1094),1.07)/86400</f>
        <v>2.7958317732766833E-2</v>
      </c>
      <c r="G8" s="27">
        <v>4.3032407407407408E-2</v>
      </c>
      <c r="H8" s="29">
        <f>99.3%*(G8*86400)*POWER((6.2138818/10),1.07)/86400</f>
        <v>2.5682854328334139E-2</v>
      </c>
      <c r="I8" s="27"/>
      <c r="J8" s="28"/>
      <c r="K8" s="23"/>
      <c r="L8" s="29"/>
      <c r="M8" s="23"/>
      <c r="N8" s="28"/>
      <c r="O8" s="27"/>
      <c r="P8" s="32"/>
      <c r="Q8" s="22"/>
      <c r="R8" s="29"/>
      <c r="S8" s="27"/>
      <c r="T8" s="32"/>
      <c r="U8" s="23"/>
      <c r="V8" s="28"/>
      <c r="W8" s="23"/>
      <c r="X8" s="28"/>
      <c r="Y8" s="27">
        <v>2.613425925925926E-2</v>
      </c>
      <c r="Z8" s="29">
        <f t="shared" si="5"/>
        <v>2.5794513888888888E-2</v>
      </c>
      <c r="AA8" s="27"/>
      <c r="AB8" s="29"/>
      <c r="AC8" s="42">
        <f t="shared" si="3"/>
        <v>3</v>
      </c>
      <c r="AD8" s="41">
        <f t="shared" si="4"/>
        <v>2.6478561983329953E-2</v>
      </c>
      <c r="AE8" s="42">
        <f>IF(COUNT(F8,H8,J8,L8:N8,P8,R8,T8,#REF!,X8)&gt;5,5,COUNT(F8,H8,J8,L8:N8,P8,R8,T8,#REF!,X8))</f>
        <v>2</v>
      </c>
      <c r="AF8" s="43">
        <f>IFERROR(IF(AC8&gt;5,AVERAGE(SMALL((F8,H8,J8,L8,N8,P8,R8,T8,V8,X8,Z8,AB8),{1,2,3,4,5})),AD8),"No race run")</f>
        <v>2.6478561983329953E-2</v>
      </c>
      <c r="AH8" s="24"/>
    </row>
    <row r="9" spans="2:34" hidden="1" x14ac:dyDescent="0.25">
      <c r="B9" s="25" t="s">
        <v>27</v>
      </c>
      <c r="C9" s="26" t="s">
        <v>28</v>
      </c>
      <c r="D9" s="26" t="s">
        <v>12</v>
      </c>
      <c r="E9" s="47"/>
      <c r="F9" s="29"/>
      <c r="G9" s="61"/>
      <c r="H9" s="29"/>
      <c r="I9" s="27"/>
      <c r="J9" s="28"/>
      <c r="K9" s="23"/>
      <c r="L9" s="28"/>
      <c r="M9" s="23"/>
      <c r="N9" s="28"/>
      <c r="O9" s="23">
        <v>2.1956018518518517E-2</v>
      </c>
      <c r="P9" s="29">
        <f>98.4%*(O9*86400)*POWER((6.2138818/5),1.07)/86400</f>
        <v>2.7261464285522525E-2</v>
      </c>
      <c r="Q9" s="27"/>
      <c r="R9" s="29"/>
      <c r="S9" s="27"/>
      <c r="T9" s="32"/>
      <c r="U9" s="23">
        <v>5.8460648148148144E-2</v>
      </c>
      <c r="V9" s="29">
        <f>99.6%*(U9*86400)*POWER((6.2138818/13.1094),1.07)/86400</f>
        <v>2.6194357434689907E-2</v>
      </c>
      <c r="W9" s="23"/>
      <c r="X9" s="29"/>
      <c r="Y9" s="27">
        <v>2.6747685185185183E-2</v>
      </c>
      <c r="Z9" s="29">
        <f t="shared" si="5"/>
        <v>2.6399965277777777E-2</v>
      </c>
      <c r="AA9" s="27"/>
      <c r="AB9" s="29"/>
      <c r="AC9" s="42">
        <f t="shared" si="3"/>
        <v>3</v>
      </c>
      <c r="AD9" s="41">
        <f t="shared" si="4"/>
        <v>2.6618595665996735E-2</v>
      </c>
      <c r="AE9" s="42">
        <f>IF(COUNT(F9,H9,J9,L9:N9,P9,R9,T9,#REF!,X9)&gt;5,5,COUNT(F9,H9,J9,L9:N9,P9,R9,T9,#REF!,X9))</f>
        <v>1</v>
      </c>
      <c r="AF9" s="43">
        <f>IFERROR(IF(AC9&gt;5,AVERAGE(SMALL((F9,H9,J9,L9,N9,P9,R9,T9,V9,X9,Z9,AB9),{1,2,3,4,5})),AD9),"No race run")</f>
        <v>2.6618595665996735E-2</v>
      </c>
      <c r="AH9" s="24"/>
    </row>
    <row r="10" spans="2:34" hidden="1" x14ac:dyDescent="0.25">
      <c r="B10" s="25" t="s">
        <v>21</v>
      </c>
      <c r="C10" s="26" t="s">
        <v>22</v>
      </c>
      <c r="D10" s="26" t="s">
        <v>12</v>
      </c>
      <c r="E10" s="47">
        <v>6.1388888888888889E-2</v>
      </c>
      <c r="F10" s="29">
        <f>98.2%*(E10*86400)*POWER((6.2138818/13.1094),1.07)/86400</f>
        <v>2.7119772723956714E-2</v>
      </c>
      <c r="G10" s="27"/>
      <c r="H10" s="32"/>
      <c r="I10" s="27">
        <v>2.7199074074074073E-2</v>
      </c>
      <c r="J10" s="29">
        <f>98.7%*(I10)</f>
        <v>2.6845486111111112E-2</v>
      </c>
      <c r="K10" s="23"/>
      <c r="L10" s="29"/>
      <c r="M10" s="23"/>
      <c r="N10" s="28"/>
      <c r="O10" s="27"/>
      <c r="P10" s="29"/>
      <c r="Q10" s="27"/>
      <c r="R10" s="29"/>
      <c r="S10" s="27"/>
      <c r="T10" s="32"/>
      <c r="U10" s="23"/>
      <c r="V10" s="28"/>
      <c r="W10" s="23"/>
      <c r="X10" s="28"/>
      <c r="Y10" s="27">
        <v>2.642361111111111E-2</v>
      </c>
      <c r="Z10" s="32">
        <f t="shared" si="5"/>
        <v>2.6080104166666666E-2</v>
      </c>
      <c r="AA10" s="27"/>
      <c r="AB10" s="32"/>
      <c r="AC10" s="42">
        <f t="shared" si="3"/>
        <v>3</v>
      </c>
      <c r="AD10" s="41">
        <f t="shared" si="4"/>
        <v>2.6681787667244827E-2</v>
      </c>
      <c r="AE10" s="42">
        <f>IF(COUNT(F10,H10,J10,L10:N10,P10,R10,T10,#REF!,X10)&gt;5,5,COUNT(F10,H10,J10,L10:N10,P10,R10,T10,#REF!,X10))</f>
        <v>2</v>
      </c>
      <c r="AF10" s="43">
        <f>IFERROR(IF(AC10&gt;5,AVERAGE(SMALL((F10,H10,J10,L10,N10,P10,R10,T10,V10,X10,Z10,AB10),{1,2,3,4,5})),AD10),"No race run")</f>
        <v>2.6681787667244827E-2</v>
      </c>
      <c r="AH10" s="24"/>
    </row>
    <row r="11" spans="2:34" x14ac:dyDescent="0.25">
      <c r="B11" s="25" t="s">
        <v>25</v>
      </c>
      <c r="C11" s="26" t="s">
        <v>26</v>
      </c>
      <c r="D11" s="26" t="s">
        <v>12</v>
      </c>
      <c r="E11" s="23">
        <v>6.3020833333333331E-2</v>
      </c>
      <c r="F11" s="29">
        <f>98.2%*(E11*86400)*POWER((6.2138818/13.1094),1.07)/86400</f>
        <v>2.7840716908360541E-2</v>
      </c>
      <c r="G11" s="27">
        <v>4.6678240740740735E-2</v>
      </c>
      <c r="H11" s="29">
        <f>99.3%*(G11*86400)*POWER((6.2138818/10),1.07)/86400</f>
        <v>2.7858782008114993E-2</v>
      </c>
      <c r="I11" s="27">
        <v>2.8252314814814813E-2</v>
      </c>
      <c r="J11" s="29">
        <f>98.7%*(I11)</f>
        <v>2.7885034722222219E-2</v>
      </c>
      <c r="K11" s="23">
        <v>3.4687500000000003E-2</v>
      </c>
      <c r="L11" s="29">
        <f>98.1%*(K11*86400)*POWER((6.2138818/7.45645),1.07)/86400</f>
        <v>2.7998260320866775E-2</v>
      </c>
      <c r="M11" s="23"/>
      <c r="N11" s="28"/>
      <c r="O11" s="27"/>
      <c r="P11" s="29"/>
      <c r="Q11" s="27">
        <v>1.7164351851851851E-2</v>
      </c>
      <c r="R11" s="29">
        <f>99.9%*(Q11*86400)*POWER((6.2138818/3.9),1.07)/86400</f>
        <v>2.8226183741102969E-2</v>
      </c>
      <c r="S11" s="27"/>
      <c r="T11" s="32"/>
      <c r="U11" s="23"/>
      <c r="V11" s="28"/>
      <c r="W11" s="23"/>
      <c r="X11" s="29"/>
      <c r="Y11" s="27">
        <v>2.8402777777777777E-2</v>
      </c>
      <c r="Z11" s="32">
        <f t="shared" si="5"/>
        <v>2.8033541666666665E-2</v>
      </c>
      <c r="AA11" s="27"/>
      <c r="AB11" s="32"/>
      <c r="AC11" s="42">
        <f t="shared" si="3"/>
        <v>6</v>
      </c>
      <c r="AD11" s="41">
        <f t="shared" si="4"/>
        <v>2.7973753227889028E-2</v>
      </c>
      <c r="AE11" s="42">
        <f>IF(COUNT(F11,H11,J11,L11:N11,P11,R11,T11,#REF!,X11)&gt;5,5,COUNT(F11,H11,J11,L11:N11,P11,R11,T11,#REF!,X11))</f>
        <v>5</v>
      </c>
      <c r="AF11" s="43">
        <f>IFERROR(IF(AC11&gt;5,AVERAGE(SMALL((F11,H11,J11,L11,N11,P11,R11,T11,V11,X11,Z11,AB11),{1,2,3,4,5})),AD11),"No race run")</f>
        <v>2.7923267125246239E-2</v>
      </c>
      <c r="AH11" s="24"/>
    </row>
    <row r="12" spans="2:34" hidden="1" x14ac:dyDescent="0.25">
      <c r="B12" s="25" t="s">
        <v>72</v>
      </c>
      <c r="C12" s="26" t="s">
        <v>50</v>
      </c>
      <c r="D12" s="26" t="s">
        <v>12</v>
      </c>
      <c r="E12" s="47"/>
      <c r="F12" s="29"/>
      <c r="G12" s="27">
        <v>4.7175925925925927E-2</v>
      </c>
      <c r="H12" s="29">
        <f>99.3%*(G12*86400)*POWER((6.2138818/10),1.07)/86400</f>
        <v>2.815581340567239E-2</v>
      </c>
      <c r="I12" s="27"/>
      <c r="J12" s="28"/>
      <c r="K12" s="23"/>
      <c r="L12" s="28"/>
      <c r="M12" s="23"/>
      <c r="N12" s="28"/>
      <c r="O12" s="23"/>
      <c r="P12" s="29"/>
      <c r="Q12" s="27"/>
      <c r="R12" s="29"/>
      <c r="S12" s="27"/>
      <c r="T12" s="32"/>
      <c r="U12" s="23"/>
      <c r="V12" s="28"/>
      <c r="W12" s="23"/>
      <c r="X12" s="28"/>
      <c r="Y12" s="27"/>
      <c r="Z12" s="32"/>
      <c r="AA12" s="27"/>
      <c r="AB12" s="32"/>
      <c r="AC12" s="42">
        <f t="shared" si="3"/>
        <v>1</v>
      </c>
      <c r="AD12" s="41">
        <f t="shared" si="4"/>
        <v>2.815581340567239E-2</v>
      </c>
      <c r="AE12" s="42">
        <f>IF(COUNT(F12,H12,J12,L12:N12,P12,R12,T12,#REF!,X12)&gt;5,5,COUNT(F12,H12,J12,L12:N12,P12,R12,T12,#REF!,X12))</f>
        <v>1</v>
      </c>
      <c r="AF12" s="43">
        <f>IFERROR(IF(AC12&gt;5,AVERAGE(SMALL((F12,H12,J12,L12,N12,P12,R12,T12,V12,X12,Z12,AB12),{1,2,3,4,5})),AD12),"No race run")</f>
        <v>2.815581340567239E-2</v>
      </c>
      <c r="AH12" s="24"/>
    </row>
    <row r="13" spans="2:34" hidden="1" x14ac:dyDescent="0.25">
      <c r="B13" s="36" t="s">
        <v>15</v>
      </c>
      <c r="C13" s="37" t="s">
        <v>16</v>
      </c>
      <c r="D13" s="37" t="s">
        <v>17</v>
      </c>
      <c r="E13" s="47"/>
      <c r="F13" s="29"/>
      <c r="G13" s="27">
        <v>4.628472222222222E-2</v>
      </c>
      <c r="H13" s="29">
        <f>99.3%*(G13*86400)*POWER((6.2138818/10),1.07)/86400</f>
        <v>2.7623919972837065E-2</v>
      </c>
      <c r="I13" s="27"/>
      <c r="J13" s="28"/>
      <c r="K13" s="23"/>
      <c r="L13" s="29"/>
      <c r="M13" s="23"/>
      <c r="N13" s="28"/>
      <c r="O13" s="23"/>
      <c r="P13" s="32"/>
      <c r="Q13" s="27"/>
      <c r="R13" s="29"/>
      <c r="S13" s="27"/>
      <c r="T13" s="29"/>
      <c r="U13" s="23"/>
      <c r="V13" s="28"/>
      <c r="W13" s="23"/>
      <c r="X13" s="29"/>
      <c r="Y13" s="27">
        <v>2.9155092592592594E-2</v>
      </c>
      <c r="Z13" s="29">
        <f>98.7%*(Y13)</f>
        <v>2.8776076388888891E-2</v>
      </c>
      <c r="AA13" s="27"/>
      <c r="AB13" s="29"/>
      <c r="AC13" s="42">
        <f t="shared" si="3"/>
        <v>2</v>
      </c>
      <c r="AD13" s="41">
        <f t="shared" si="4"/>
        <v>2.8199998180862978E-2</v>
      </c>
      <c r="AE13" s="42">
        <f>IF(COUNT(F13,H13,J13,L13:N13,P13,R13,T13,#REF!,X13)&gt;5,5,COUNT(F13,H13,J13,L13:N13,P13,R13,T13,#REF!,X13))</f>
        <v>1</v>
      </c>
      <c r="AF13" s="43">
        <f>IFERROR(IF(AC13&gt;5,AVERAGE(SMALL((F13,H13,J13,L13,N13,P13,R13,T13,V13,X13,Z13,AB13),{1,2,3,4,5})),AD13),"No race run")</f>
        <v>2.8199998180862978E-2</v>
      </c>
      <c r="AH13" s="24"/>
    </row>
    <row r="14" spans="2:34" x14ac:dyDescent="0.25">
      <c r="B14" s="36" t="s">
        <v>68</v>
      </c>
      <c r="C14" s="37" t="s">
        <v>53</v>
      </c>
      <c r="D14" s="37" t="s">
        <v>17</v>
      </c>
      <c r="E14" s="23"/>
      <c r="F14" s="29"/>
      <c r="G14" s="27">
        <v>4.8020833333333339E-2</v>
      </c>
      <c r="H14" s="29">
        <f>99.3%*(G14*86400)*POWER((6.2138818/10),1.07)/86400</f>
        <v>2.866007601082796E-2</v>
      </c>
      <c r="I14" s="27"/>
      <c r="J14" s="28"/>
      <c r="K14" s="23">
        <v>3.6354166666666667E-2</v>
      </c>
      <c r="L14" s="29">
        <f>98.1%*(K14*86400)*POWER((6.2138818/7.45645),1.07)/86400</f>
        <v>2.9343522078025534E-2</v>
      </c>
      <c r="M14" s="23"/>
      <c r="N14" s="28"/>
      <c r="O14" s="27">
        <v>2.3414351851851853E-2</v>
      </c>
      <c r="P14" s="29">
        <f>98.4%*(O14*86400)*POWER((6.2138818/5),1.07)/86400</f>
        <v>2.9072188850612586E-2</v>
      </c>
      <c r="Q14" s="27">
        <v>1.7870370370370373E-2</v>
      </c>
      <c r="R14" s="29">
        <f>99.9%*(Q14*86400)*POWER((6.2138818/3.9),1.07)/86400</f>
        <v>2.9387206807999319E-2</v>
      </c>
      <c r="S14" s="27"/>
      <c r="T14" s="32"/>
      <c r="U14" s="23"/>
      <c r="V14" s="28"/>
      <c r="W14" s="23"/>
      <c r="X14" s="29"/>
      <c r="Y14" s="27">
        <v>3.0000000000000002E-2</v>
      </c>
      <c r="Z14" s="32">
        <f>98.7%*(Y14)</f>
        <v>2.9610000000000001E-2</v>
      </c>
      <c r="AA14" s="27"/>
      <c r="AB14" s="32"/>
      <c r="AC14" s="42">
        <f t="shared" si="3"/>
        <v>5</v>
      </c>
      <c r="AD14" s="41">
        <f t="shared" si="4"/>
        <v>2.921459874949308E-2</v>
      </c>
      <c r="AE14" s="42">
        <f>IF(COUNT(F14,H14,J14,L14:N14,P14,R14,T14,#REF!,X14)&gt;5,5,COUNT(F14,H14,J14,L14:N14,P14,R14,T14,#REF!,X14))</f>
        <v>4</v>
      </c>
      <c r="AF14" s="43">
        <f>IFERROR(IF(AC14&gt;5,AVERAGE(SMALL((F14,H14,J14,L14,N14,P14,R14,T14,V14,X14,Z14,AB14),{1,2,3,4,5})),AD14),"No race run")</f>
        <v>2.921459874949308E-2</v>
      </c>
      <c r="AH14" s="24"/>
    </row>
    <row r="15" spans="2:34" x14ac:dyDescent="0.25">
      <c r="B15" s="25" t="s">
        <v>51</v>
      </c>
      <c r="C15" s="26" t="s">
        <v>52</v>
      </c>
      <c r="D15" s="26" t="s">
        <v>12</v>
      </c>
      <c r="E15" s="27">
        <v>6.7199074074074064E-2</v>
      </c>
      <c r="F15" s="29">
        <f>98.2%*(E15*86400)*POWER((6.2138818/13.1094),1.07)/86400</f>
        <v>2.9686538543607217E-2</v>
      </c>
      <c r="G15" s="61"/>
      <c r="H15" s="45"/>
      <c r="I15" s="57"/>
      <c r="J15" s="32"/>
      <c r="K15" s="23"/>
      <c r="L15" s="32"/>
      <c r="M15" s="23"/>
      <c r="N15" s="28"/>
      <c r="O15" s="27">
        <v>2.3344907407407408E-2</v>
      </c>
      <c r="P15" s="29">
        <f>98.4%*(O15*86400)*POWER((6.2138818/5),1.07)/86400</f>
        <v>2.8985963871322584E-2</v>
      </c>
      <c r="Q15" s="27">
        <v>1.7650462962962962E-2</v>
      </c>
      <c r="R15" s="29">
        <f>99.9%*(Q15*86400)*POWER((6.2138818/3.9),1.07)/86400</f>
        <v>2.9025576672408647E-2</v>
      </c>
      <c r="S15" s="27"/>
      <c r="T15" s="32"/>
      <c r="U15" s="23"/>
      <c r="V15" s="28"/>
      <c r="W15" s="23"/>
      <c r="X15" s="29"/>
      <c r="Y15" s="27">
        <v>3.0300925925925926E-2</v>
      </c>
      <c r="Z15" s="32">
        <f>98.7%*(Y15)</f>
        <v>2.9907013888888889E-2</v>
      </c>
      <c r="AA15" s="27">
        <v>5.0682870370370371E-2</v>
      </c>
      <c r="AB15" s="29">
        <f>97.3%*(AA15*86400)*POWER((6.2138818/10),1.07)/86400</f>
        <v>2.9639606938719844E-2</v>
      </c>
      <c r="AC15" s="42">
        <f t="shared" si="3"/>
        <v>5</v>
      </c>
      <c r="AD15" s="41">
        <f t="shared" si="4"/>
        <v>2.9448939982989437E-2</v>
      </c>
      <c r="AE15" s="42">
        <f>IF(COUNT(F15,H15,J15,L15:N15,P15,R15,T15,#REF!,X15)&gt;5,5,COUNT(F15,H15,J15,L15:N15,P15,R15,T15,#REF!,X15))</f>
        <v>3</v>
      </c>
      <c r="AF15" s="43">
        <f>IFERROR(IF(AC15&gt;5,AVERAGE(SMALL((F15,H15,J15,L15,N15,P15,R15,T15,V15,X15,Z15,AB15),{1,2,3,4,5})),AD15),"No race run")</f>
        <v>2.9448939982989437E-2</v>
      </c>
      <c r="AH15" s="24"/>
    </row>
    <row r="16" spans="2:34" hidden="1" x14ac:dyDescent="0.25">
      <c r="B16" s="25" t="s">
        <v>72</v>
      </c>
      <c r="C16" s="26" t="s">
        <v>50</v>
      </c>
      <c r="D16" s="26" t="s">
        <v>12</v>
      </c>
      <c r="E16" s="23">
        <v>6.9340277777777778E-2</v>
      </c>
      <c r="F16" s="29">
        <f>98.2%*(E16*86400)*POWER((6.2138818/13.1094),1.07)/86400</f>
        <v>3.0632458218179615E-2</v>
      </c>
      <c r="G16" s="22"/>
      <c r="H16" s="32"/>
      <c r="I16" s="27">
        <v>2.8807870370370373E-2</v>
      </c>
      <c r="J16" s="29">
        <f>98.7%*(I16)</f>
        <v>2.8433368055555557E-2</v>
      </c>
      <c r="K16" s="33"/>
      <c r="L16" s="30"/>
      <c r="M16" s="33"/>
      <c r="N16" s="28"/>
      <c r="O16" s="27"/>
      <c r="P16" s="32"/>
      <c r="Q16" s="27"/>
      <c r="R16" s="32"/>
      <c r="S16" s="27"/>
      <c r="T16" s="32"/>
      <c r="U16" s="23"/>
      <c r="V16" s="28"/>
      <c r="W16" s="23"/>
      <c r="X16" s="28"/>
      <c r="Y16" s="27"/>
      <c r="Z16" s="32"/>
      <c r="AA16" s="27"/>
      <c r="AB16" s="32"/>
      <c r="AC16" s="42">
        <f t="shared" si="3"/>
        <v>2</v>
      </c>
      <c r="AD16" s="41">
        <f t="shared" si="4"/>
        <v>2.9532913136867588E-2</v>
      </c>
      <c r="AE16" s="42">
        <f>IF(COUNT(F16,H16,J16,L16:N16,P16,R16,T16,#REF!,X16)&gt;5,5,COUNT(F16,H16,J16,L16:N16,P16,R16,T16,#REF!,X16))</f>
        <v>2</v>
      </c>
      <c r="AF16" s="43">
        <f>IFERROR(IF(AC16&gt;5,AVERAGE(SMALL((F16,H16,J16,L16,N16,P16,R16,T16,V16,X16,Z16,AB16),{1,2,3,4,5})),AD16),"No race run")</f>
        <v>2.9532913136867588E-2</v>
      </c>
      <c r="AH16" s="24"/>
    </row>
    <row r="17" spans="2:34" x14ac:dyDescent="0.25">
      <c r="B17" s="25" t="s">
        <v>75</v>
      </c>
      <c r="C17" s="26" t="s">
        <v>76</v>
      </c>
      <c r="D17" s="26" t="s">
        <v>12</v>
      </c>
      <c r="E17" s="23"/>
      <c r="F17" s="29"/>
      <c r="G17" s="61"/>
      <c r="H17" s="32"/>
      <c r="I17" s="27">
        <v>3.0219907407407407E-2</v>
      </c>
      <c r="J17" s="29">
        <f>98.7%*(I17)</f>
        <v>2.9827048611111111E-2</v>
      </c>
      <c r="K17" s="23">
        <v>3.6840277777777777E-2</v>
      </c>
      <c r="L17" s="29">
        <f>98.1%*(K17*86400)*POWER((6.2138818/7.45645),1.07)/86400</f>
        <v>2.9735890090530182E-2</v>
      </c>
      <c r="M17" s="23"/>
      <c r="N17" s="28"/>
      <c r="O17" s="23"/>
      <c r="P17" s="29"/>
      <c r="Q17" s="27"/>
      <c r="R17" s="29"/>
      <c r="S17" s="27">
        <v>4.0185185185185185E-2</v>
      </c>
      <c r="T17" s="29">
        <f>97.6%*(S17*86400)*POWER((6.2138818/8),1.07)/86400</f>
        <v>2.9930081721303493E-2</v>
      </c>
      <c r="U17" s="23">
        <v>6.5243055555555554E-2</v>
      </c>
      <c r="V17" s="29">
        <f>99.6%*(U17*86400)*POWER((6.2138818/13.1094),1.07)/86400</f>
        <v>2.9233338518975846E-2</v>
      </c>
      <c r="W17" s="23">
        <v>2.90162037037037E-2</v>
      </c>
      <c r="X17" s="29">
        <f>99.8%*(W17)</f>
        <v>2.8958171296296294E-2</v>
      </c>
      <c r="Y17" s="27"/>
      <c r="Z17" s="32"/>
      <c r="AA17" s="27"/>
      <c r="AB17" s="32"/>
      <c r="AC17" s="42">
        <f t="shared" si="3"/>
        <v>5</v>
      </c>
      <c r="AD17" s="41">
        <f t="shared" si="4"/>
        <v>2.9536906047643384E-2</v>
      </c>
      <c r="AE17" s="42">
        <f>IF(COUNT(F17,H17,J17,L17:N17,P17,R17,T17,#REF!,X17)&gt;5,5,COUNT(F17,H17,J17,L17:N17,P17,R17,T17,#REF!,X17))</f>
        <v>4</v>
      </c>
      <c r="AF17" s="43">
        <f>IFERROR(IF(AC17&gt;5,AVERAGE(SMALL((F17,H17,J17,L17,N17,P17,R17,T17,V17,X17,Z17,AB17),{1,2,3,4,5})),AD17),"No race run")</f>
        <v>2.9536906047643384E-2</v>
      </c>
      <c r="AH17" s="24"/>
    </row>
    <row r="18" spans="2:34" x14ac:dyDescent="0.25">
      <c r="B18" s="36" t="s">
        <v>31</v>
      </c>
      <c r="C18" s="37" t="s">
        <v>24</v>
      </c>
      <c r="D18" s="37" t="s">
        <v>17</v>
      </c>
      <c r="E18" s="47"/>
      <c r="F18" s="29"/>
      <c r="G18" s="61"/>
      <c r="H18" s="29"/>
      <c r="I18" s="27"/>
      <c r="J18" s="28"/>
      <c r="K18" s="23"/>
      <c r="L18" s="28"/>
      <c r="M18" s="23">
        <v>7.1284722222222222E-2</v>
      </c>
      <c r="N18" s="29">
        <f>95.2%*(M18*86400)*POWER((6.2138818/13.1094),1.07)/86400</f>
        <v>3.0529394784269304E-2</v>
      </c>
      <c r="O18" s="27">
        <v>2.3657407407407408E-2</v>
      </c>
      <c r="P18" s="29">
        <f>98.4%*(O18*86400)*POWER((6.2138818/5),1.07)/86400</f>
        <v>2.9373976278127593E-2</v>
      </c>
      <c r="Q18" s="27">
        <v>1.7858796296296296E-2</v>
      </c>
      <c r="R18" s="29">
        <f>99.9%*(Q18*86400)*POWER((6.2138818/3.9),1.07)/86400</f>
        <v>2.9368173642968228E-2</v>
      </c>
      <c r="S18" s="27"/>
      <c r="T18" s="29"/>
      <c r="U18" s="23">
        <v>6.6469907407407408E-2</v>
      </c>
      <c r="V18" s="29">
        <f>99.6%*(U18*86400)*POWER((6.2138818/13.1094),1.07)/86400</f>
        <v>2.9783051820911528E-2</v>
      </c>
      <c r="W18" s="23"/>
      <c r="X18" s="29"/>
      <c r="Y18" s="27">
        <v>3.0138888888888885E-2</v>
      </c>
      <c r="Z18" s="32">
        <f>98.7%*(Y18)</f>
        <v>2.974708333333333E-2</v>
      </c>
      <c r="AA18" s="27">
        <v>5.0960648148148151E-2</v>
      </c>
      <c r="AB18" s="29">
        <f>97.3%*(AA18*86400)*POWER((6.2138818/10),1.07)/86400</f>
        <v>2.9802052831966991E-2</v>
      </c>
      <c r="AC18" s="42">
        <f t="shared" si="3"/>
        <v>6</v>
      </c>
      <c r="AD18" s="41">
        <f t="shared" si="4"/>
        <v>2.9767288781929496E-2</v>
      </c>
      <c r="AE18" s="42">
        <f>IF(COUNT(F18,H18,J18,L18:N18,P18,R18,T18,#REF!,X18)&gt;5,5,COUNT(F18,H18,J18,L18:N18,P18,R18,T18,#REF!,X18))</f>
        <v>4</v>
      </c>
      <c r="AF18" s="43">
        <f>IFERROR(IF(AC18&gt;5,AVERAGE(SMALL((F18,H18,J18,L18,N18,P18,R18,T18,V18,X18,Z18,AB18),{1,2,3,4,5})),AD18),"No race run")</f>
        <v>2.9614867581461535E-2</v>
      </c>
      <c r="AH18" s="24"/>
    </row>
    <row r="19" spans="2:34" hidden="1" x14ac:dyDescent="0.25">
      <c r="B19" s="25" t="s">
        <v>64</v>
      </c>
      <c r="C19" s="26" t="s">
        <v>65</v>
      </c>
      <c r="D19" s="26" t="s">
        <v>12</v>
      </c>
      <c r="E19" s="23">
        <v>6.9340277777777778E-2</v>
      </c>
      <c r="F19" s="29">
        <f>98.2%*(E19*86400)*POWER((6.2138818/13.1094),1.07)/86400</f>
        <v>3.0632458218179615E-2</v>
      </c>
      <c r="G19" s="61"/>
      <c r="H19" s="32"/>
      <c r="I19" s="27">
        <v>3.1828703703703706E-2</v>
      </c>
      <c r="J19" s="29">
        <f>98.7%*(I19)</f>
        <v>3.1414930555555561E-2</v>
      </c>
      <c r="K19" s="33"/>
      <c r="L19" s="30"/>
      <c r="M19" s="33"/>
      <c r="N19" s="28"/>
      <c r="O19" s="27">
        <v>2.3750000000000004E-2</v>
      </c>
      <c r="P19" s="29">
        <f>98.4%*(O19*86400)*POWER((6.2138818/5),1.07)/86400</f>
        <v>2.9488942917180933E-2</v>
      </c>
      <c r="Q19" s="27">
        <v>1.7465277777777777E-2</v>
      </c>
      <c r="R19" s="29">
        <f>99.9%*(Q19*86400)*POWER((6.2138818/3.9),1.07)/86400</f>
        <v>2.8721046031911248E-2</v>
      </c>
      <c r="S19" s="27"/>
      <c r="T19" s="32"/>
      <c r="U19" s="23"/>
      <c r="V19" s="28"/>
      <c r="W19" s="23"/>
      <c r="X19" s="29"/>
      <c r="Y19" s="27"/>
      <c r="Z19" s="32"/>
      <c r="AA19" s="27"/>
      <c r="AB19" s="32"/>
      <c r="AC19" s="42">
        <f t="shared" si="3"/>
        <v>4</v>
      </c>
      <c r="AD19" s="41">
        <f t="shared" si="4"/>
        <v>3.0064344430706838E-2</v>
      </c>
      <c r="AE19" s="42">
        <f>IF(COUNT(F19,H19,J19,L19:N19,P19,R19,T19,#REF!,X19)&gt;5,5,COUNT(F19,H19,J19,L19:N19,P19,R19,T19,#REF!,X19))</f>
        <v>4</v>
      </c>
      <c r="AF19" s="43">
        <f>IFERROR(IF(AC19&gt;5,AVERAGE(SMALL((F19,H19,J19,L19,N19,P19,R19,T19,V19,X19,Z19,AB19),{1,2,3,4,5})),AD19),"No race run")</f>
        <v>3.0064344430706838E-2</v>
      </c>
      <c r="AH19" s="24"/>
    </row>
    <row r="20" spans="2:34" hidden="1" x14ac:dyDescent="0.25">
      <c r="B20" s="25" t="s">
        <v>62</v>
      </c>
      <c r="C20" s="26" t="s">
        <v>63</v>
      </c>
      <c r="D20" s="26" t="s">
        <v>12</v>
      </c>
      <c r="E20" s="23"/>
      <c r="F20" s="29"/>
      <c r="G20" s="61"/>
      <c r="H20" s="32"/>
      <c r="I20" s="27">
        <v>3.2037037037037037E-2</v>
      </c>
      <c r="J20" s="29">
        <f>98.7%*(I20)</f>
        <v>3.1620555555555555E-2</v>
      </c>
      <c r="K20" s="23"/>
      <c r="L20" s="29"/>
      <c r="M20" s="23"/>
      <c r="N20" s="28"/>
      <c r="O20" s="27">
        <v>2.4016203703703706E-2</v>
      </c>
      <c r="P20" s="29">
        <f>98.4%*(O20*86400)*POWER((6.2138818/5),1.07)/86400</f>
        <v>2.9819472004459273E-2</v>
      </c>
      <c r="Q20" s="27">
        <v>1.7592592592592594E-2</v>
      </c>
      <c r="R20" s="29">
        <f>99.9%*(Q20*86400)*POWER((6.2138818/3.9),1.07)/86400</f>
        <v>2.8930410847253216E-2</v>
      </c>
      <c r="S20" s="27"/>
      <c r="T20" s="32"/>
      <c r="U20" s="23"/>
      <c r="V20" s="28"/>
      <c r="W20" s="23"/>
      <c r="X20" s="29"/>
      <c r="Y20" s="27">
        <v>3.037037037037037E-2</v>
      </c>
      <c r="Z20" s="32">
        <f>98.7%*(Y20)</f>
        <v>2.9975555555555554E-2</v>
      </c>
      <c r="AA20" s="27"/>
      <c r="AB20" s="32"/>
      <c r="AC20" s="42">
        <f t="shared" si="3"/>
        <v>4</v>
      </c>
      <c r="AD20" s="41">
        <f t="shared" si="4"/>
        <v>3.0086498490705903E-2</v>
      </c>
      <c r="AE20" s="42">
        <f>IF(COUNT(F20,H20,J20,L20:N20,P20,R20,T20,#REF!,X20)&gt;5,5,COUNT(F20,H20,J20,L20:N20,P20,R20,T20,#REF!,X20))</f>
        <v>3</v>
      </c>
      <c r="AF20" s="43">
        <f>IFERROR(IF(AC20&gt;5,AVERAGE(SMALL((F20,H20,J20,L20,N20,P20,R20,T20,V20,X20,Z20,AB20),{1,2,3,4,5})),AD20),"No race run")</f>
        <v>3.0086498490705903E-2</v>
      </c>
      <c r="AH20" s="24"/>
    </row>
    <row r="21" spans="2:34" hidden="1" x14ac:dyDescent="0.25">
      <c r="B21" s="25" t="s">
        <v>98</v>
      </c>
      <c r="C21" s="26" t="s">
        <v>99</v>
      </c>
      <c r="D21" s="26" t="s">
        <v>12</v>
      </c>
      <c r="E21" s="23"/>
      <c r="F21" s="29"/>
      <c r="G21" s="22"/>
      <c r="H21" s="32"/>
      <c r="I21" s="27">
        <v>3.0972222222222224E-2</v>
      </c>
      <c r="J21" s="29">
        <f>98.7%*(I21)</f>
        <v>3.0569583333333334E-2</v>
      </c>
      <c r="K21" s="33"/>
      <c r="L21" s="30"/>
      <c r="M21" s="33"/>
      <c r="N21" s="28"/>
      <c r="O21" s="27"/>
      <c r="P21" s="32"/>
      <c r="Q21" s="27"/>
      <c r="R21" s="32"/>
      <c r="S21" s="27"/>
      <c r="T21" s="32"/>
      <c r="U21" s="23"/>
      <c r="V21" s="28"/>
      <c r="W21" s="23"/>
      <c r="X21" s="28"/>
      <c r="Y21" s="27"/>
      <c r="Z21" s="32"/>
      <c r="AA21" s="27"/>
      <c r="AB21" s="32"/>
      <c r="AC21" s="42">
        <f t="shared" si="3"/>
        <v>1</v>
      </c>
      <c r="AD21" s="41">
        <f t="shared" si="4"/>
        <v>3.0569583333333334E-2</v>
      </c>
      <c r="AE21" s="42">
        <f>IF(COUNT(F21,H21,J21,L21:N21,P21,R21,T21,#REF!,X21)&gt;5,5,COUNT(F21,H21,J21,L21:N21,P21,R21,T21,#REF!,X21))</f>
        <v>1</v>
      </c>
      <c r="AF21" s="43">
        <f>IFERROR(IF(AC21&gt;5,AVERAGE(SMALL((F21,H21,J21,L21,N21,P21,R21,T21,V21,X21,Z21,AB21),{1,2,3,4,5})),AD21),"No race run")</f>
        <v>3.0569583333333334E-2</v>
      </c>
      <c r="AH21" s="24"/>
    </row>
    <row r="22" spans="2:34" x14ac:dyDescent="0.25">
      <c r="B22" s="36" t="s">
        <v>29</v>
      </c>
      <c r="C22" s="37" t="s">
        <v>30</v>
      </c>
      <c r="D22" s="37" t="s">
        <v>17</v>
      </c>
      <c r="E22" s="23"/>
      <c r="F22" s="29"/>
      <c r="G22" s="27">
        <v>4.9814814814814812E-2</v>
      </c>
      <c r="H22" s="29">
        <f>99.3%*(G22*86400)*POWER((6.2138818/10),1.07)/86400</f>
        <v>2.9730770583418539E-2</v>
      </c>
      <c r="I22" s="27"/>
      <c r="J22" s="28"/>
      <c r="K22" s="23">
        <v>3.9120370370370368E-2</v>
      </c>
      <c r="L22" s="29">
        <f>98.1%*(K22*86400)*POWER((6.2138818/7.45645),1.07)/86400</f>
        <v>3.1576282911087654E-2</v>
      </c>
      <c r="M22" s="23">
        <v>7.318287037037037E-2</v>
      </c>
      <c r="N22" s="29">
        <f>95.2%*(M22*86400)*POWER((6.2138818/13.1094),1.07)/86400</f>
        <v>3.1342322328451827E-2</v>
      </c>
      <c r="O22" s="27">
        <v>2.5833333333333333E-2</v>
      </c>
      <c r="P22" s="29">
        <f>98.4%*(O22*86400)*POWER((6.2138818/5),1.07)/86400</f>
        <v>3.2075692295881003E-2</v>
      </c>
      <c r="Q22" s="27">
        <v>1.9004629629629632E-2</v>
      </c>
      <c r="R22" s="29">
        <f>99.9%*(Q22*86400)*POWER((6.2138818/3.9),1.07)/86400</f>
        <v>3.1252456981045909E-2</v>
      </c>
      <c r="S22" s="27"/>
      <c r="T22" s="32"/>
      <c r="U22" s="23"/>
      <c r="V22" s="28"/>
      <c r="W22" s="23">
        <v>3.050925925925926E-2</v>
      </c>
      <c r="X22" s="29">
        <f>99.8%*(W22)</f>
        <v>3.0448240740740741E-2</v>
      </c>
      <c r="Y22" s="27">
        <v>3.1053240740740742E-2</v>
      </c>
      <c r="Z22" s="32">
        <f>98.7%*(Y22)</f>
        <v>3.0649548611111112E-2</v>
      </c>
      <c r="AA22" s="27">
        <v>5.2627314814814814E-2</v>
      </c>
      <c r="AB22" s="29">
        <f>97.3%*(AA22*86400)*POWER((6.2138818/10),1.07)/86400</f>
        <v>3.0776728191449901E-2</v>
      </c>
      <c r="AC22" s="42">
        <f t="shared" si="3"/>
        <v>8</v>
      </c>
      <c r="AD22" s="41">
        <f t="shared" si="4"/>
        <v>3.0981505330398333E-2</v>
      </c>
      <c r="AE22" s="42">
        <f>IF(COUNT(F22,H22,J22,L22:N22,P22,R22,T22,#REF!,X22)&gt;5,5,COUNT(F22,H22,J22,L22:N22,P22,R22,T22,#REF!,X22))</f>
        <v>5</v>
      </c>
      <c r="AF22" s="43">
        <f>IFERROR(IF(AC22&gt;5,AVERAGE(SMALL((F22,H22,J22,L22,N22,P22,R22,T22,V22,X22,Z22,AB22),{1,2,3,4,5})),AD22),"No race run")</f>
        <v>3.0571549021553242E-2</v>
      </c>
      <c r="AH22" s="24"/>
    </row>
    <row r="23" spans="2:34" hidden="1" x14ac:dyDescent="0.25">
      <c r="B23" s="25" t="s">
        <v>122</v>
      </c>
      <c r="C23" s="26" t="s">
        <v>28</v>
      </c>
      <c r="D23" s="26" t="s">
        <v>12</v>
      </c>
      <c r="E23" s="23"/>
      <c r="F23" s="32"/>
      <c r="G23" s="61"/>
      <c r="H23" s="29"/>
      <c r="I23" s="27"/>
      <c r="J23" s="28"/>
      <c r="K23" s="23"/>
      <c r="L23" s="29"/>
      <c r="M23" s="23"/>
      <c r="N23" s="28"/>
      <c r="O23" s="27"/>
      <c r="P23" s="32"/>
      <c r="Q23" s="27"/>
      <c r="R23" s="29"/>
      <c r="S23" s="27"/>
      <c r="T23" s="32"/>
      <c r="U23" s="23"/>
      <c r="V23" s="28"/>
      <c r="W23" s="23"/>
      <c r="X23" s="29"/>
      <c r="Y23" s="27"/>
      <c r="Z23" s="32"/>
      <c r="AA23" s="27">
        <v>5.288194444444444E-2</v>
      </c>
      <c r="AB23" s="29">
        <f>97.3%*(AA23*86400)*POWER((6.2138818/10),1.07)/86400</f>
        <v>3.0925636926926459E-2</v>
      </c>
      <c r="AC23" s="42">
        <f t="shared" si="3"/>
        <v>1</v>
      </c>
      <c r="AD23" s="41">
        <f t="shared" si="4"/>
        <v>3.0925636926926459E-2</v>
      </c>
      <c r="AE23" s="42">
        <f>IF(COUNT(F23,H23,J23,L23:N23,P23,R23,T23,#REF!,X23)&gt;5,5,COUNT(F23,H23,J23,L23:N23,P23,R23,T23,#REF!,X23))</f>
        <v>0</v>
      </c>
      <c r="AF23" s="43">
        <f>IFERROR(IF(AC23&gt;5,AVERAGE(SMALL((F23,H23,J23,L23,N23,P23,R23,T23,V23,X23,Z23,AB23),{1,2,3,4,5})),AD23),"No race run")</f>
        <v>3.0925636926926459E-2</v>
      </c>
      <c r="AH23" s="24"/>
    </row>
    <row r="24" spans="2:34" x14ac:dyDescent="0.25">
      <c r="B24" s="25" t="s">
        <v>77</v>
      </c>
      <c r="C24" s="26" t="s">
        <v>78</v>
      </c>
      <c r="D24" s="26" t="s">
        <v>12</v>
      </c>
      <c r="E24" s="23">
        <v>7.8252314814814816E-2</v>
      </c>
      <c r="F24" s="29">
        <f>98.2%*(E24*86400)*POWER((6.2138818/13.1094),1.07)/86400</f>
        <v>3.4569529296129588E-2</v>
      </c>
      <c r="G24" s="27">
        <v>5.5E-2</v>
      </c>
      <c r="H24" s="29">
        <f>99.3%*(G24*86400)*POWER((6.2138818/10),1.07)/86400</f>
        <v>3.2825423283551321E-2</v>
      </c>
      <c r="I24" s="27">
        <v>3.2094907407407412E-2</v>
      </c>
      <c r="J24" s="29">
        <f>98.7%*(I24)</f>
        <v>3.1677673611111117E-2</v>
      </c>
      <c r="K24" s="23">
        <v>3.9861111111111111E-2</v>
      </c>
      <c r="L24" s="29">
        <f>98.1%*(K24*86400)*POWER((6.2138818/7.45645),1.07)/86400</f>
        <v>3.2174177025380439E-2</v>
      </c>
      <c r="M24" s="23"/>
      <c r="N24" s="28"/>
      <c r="O24" s="27">
        <v>2.5462962962962962E-2</v>
      </c>
      <c r="P24" s="29">
        <f>98.4%*(O24*86400)*POWER((6.2138818/5),1.07)/86400</f>
        <v>3.1615825739667661E-2</v>
      </c>
      <c r="Q24" s="27"/>
      <c r="R24" s="29"/>
      <c r="S24" s="27"/>
      <c r="T24" s="32"/>
      <c r="U24" s="23"/>
      <c r="V24" s="28"/>
      <c r="W24" s="23">
        <v>3.1655092592592596E-2</v>
      </c>
      <c r="X24" s="29">
        <f>99.8%*(W24)</f>
        <v>3.1591782407407412E-2</v>
      </c>
      <c r="Y24" s="27">
        <v>3.1203703703703702E-2</v>
      </c>
      <c r="Z24" s="32">
        <f>98.7%*(Y24)</f>
        <v>3.0798055555555554E-2</v>
      </c>
      <c r="AA24" s="27"/>
      <c r="AB24" s="32"/>
      <c r="AC24" s="42">
        <f t="shared" si="3"/>
        <v>7</v>
      </c>
      <c r="AD24" s="41">
        <f t="shared" si="4"/>
        <v>3.21789238455433E-2</v>
      </c>
      <c r="AE24" s="42">
        <f>IF(COUNT(F24,H24,J24,L24:N24,P24,R24,T24,#REF!,X24)&gt;5,5,COUNT(F24,H24,J24,L24:N24,P24,R24,T24,#REF!,X24))</f>
        <v>5</v>
      </c>
      <c r="AF24" s="43">
        <f>IFERROR(IF(AC24&gt;5,AVERAGE(SMALL((F24,H24,J24,L24,N24,P24,R24,T24,V24,X24,Z24,AB24),{1,2,3,4,5})),AD24),"No race run")</f>
        <v>3.1571502867824439E-2</v>
      </c>
      <c r="AH24" s="24"/>
    </row>
    <row r="25" spans="2:34" hidden="1" x14ac:dyDescent="0.25">
      <c r="B25" s="25" t="s">
        <v>84</v>
      </c>
      <c r="C25" s="26" t="s">
        <v>23</v>
      </c>
      <c r="D25" s="26" t="s">
        <v>12</v>
      </c>
      <c r="E25" s="27"/>
      <c r="F25" s="29"/>
      <c r="G25" s="27">
        <v>5.3101851851851851E-2</v>
      </c>
      <c r="H25" s="29">
        <f>99.3%*(G25*86400)*POWER((6.2138818/10),1.07)/86400</f>
        <v>3.1692559348681287E-2</v>
      </c>
      <c r="I25" s="27"/>
      <c r="J25" s="28"/>
      <c r="K25" s="23"/>
      <c r="L25" s="28"/>
      <c r="M25" s="23"/>
      <c r="N25" s="45"/>
      <c r="O25" s="27"/>
      <c r="P25" s="29"/>
      <c r="Q25" s="27"/>
      <c r="R25" s="29"/>
      <c r="S25" s="27"/>
      <c r="T25" s="29"/>
      <c r="U25" s="23"/>
      <c r="V25" s="28"/>
      <c r="W25" s="23"/>
      <c r="X25" s="28"/>
      <c r="Y25" s="27"/>
      <c r="Z25" s="32"/>
      <c r="AA25" s="27"/>
      <c r="AB25" s="32"/>
      <c r="AC25" s="42">
        <f t="shared" si="3"/>
        <v>1</v>
      </c>
      <c r="AD25" s="41">
        <f t="shared" si="4"/>
        <v>3.1692559348681287E-2</v>
      </c>
      <c r="AE25" s="42">
        <f>IF(COUNT(F25,H25,J25,L25:N25,P25,R25,T25,#REF!,X25)&gt;5,5,COUNT(F25,H25,J25,L25:N25,P25,R25,T25,#REF!,X25))</f>
        <v>1</v>
      </c>
      <c r="AF25" s="43">
        <f>IFERROR(IF(AC25&gt;5,AVERAGE(SMALL((F25,H25,J25,L25,N25,P25,R25,T25,V25,X25,Z25,AB25),{1,2,3,4,5})),AD25),"No race run")</f>
        <v>3.1692559348681287E-2</v>
      </c>
      <c r="AH25" s="24"/>
    </row>
    <row r="26" spans="2:34" hidden="1" x14ac:dyDescent="0.25">
      <c r="B26" s="25" t="s">
        <v>73</v>
      </c>
      <c r="C26" s="26" t="s">
        <v>74</v>
      </c>
      <c r="D26" s="26" t="s">
        <v>12</v>
      </c>
      <c r="E26" s="23">
        <v>7.5497685185185182E-2</v>
      </c>
      <c r="F26" s="29">
        <f>98.2%*(E26*86400)*POWER((6.2138818/13.1094),1.07)/86400</f>
        <v>3.3352616417490509E-2</v>
      </c>
      <c r="G26" s="27">
        <v>5.4085648148148147E-2</v>
      </c>
      <c r="H26" s="29">
        <f>99.3%*(G26*86400)*POWER((6.2138818/10),1.07)/86400</f>
        <v>3.227971443687612E-2</v>
      </c>
      <c r="I26" s="27">
        <v>3.1527777777777773E-2</v>
      </c>
      <c r="J26" s="29">
        <f>98.7%*(I26)</f>
        <v>3.1117916666666662E-2</v>
      </c>
      <c r="K26" s="23"/>
      <c r="L26" s="28"/>
      <c r="M26" s="23"/>
      <c r="N26" s="28"/>
      <c r="O26" s="27"/>
      <c r="P26" s="29"/>
      <c r="Q26" s="27">
        <v>1.9340277777777779E-2</v>
      </c>
      <c r="R26" s="29">
        <f>99.9%*(Q26*86400)*POWER((6.2138818/3.9),1.07)/86400</f>
        <v>3.1804418766947451E-2</v>
      </c>
      <c r="S26" s="27"/>
      <c r="T26" s="32"/>
      <c r="U26" s="23"/>
      <c r="V26" s="28"/>
      <c r="W26" s="23"/>
      <c r="X26" s="29"/>
      <c r="Y26" s="27"/>
      <c r="Z26" s="32"/>
      <c r="AA26" s="27"/>
      <c r="AB26" s="32"/>
      <c r="AC26" s="42">
        <f t="shared" si="3"/>
        <v>4</v>
      </c>
      <c r="AD26" s="41">
        <f t="shared" si="4"/>
        <v>3.2138666571995184E-2</v>
      </c>
      <c r="AE26" s="42">
        <f>IF(COUNT(F26,H26,J26,L26:N26,P26,R26,T26,#REF!,X26)&gt;5,5,COUNT(F26,H26,J26,L26:N26,P26,R26,T26,#REF!,X26))</f>
        <v>4</v>
      </c>
      <c r="AF26" s="43">
        <f>IFERROR(IF(AC26&gt;5,AVERAGE(SMALL((F26,H26,J26,L26,N26,P26,R26,T26,V26,X26,Z26,AB26),{1,2,3,4,5})),AD26),"No race run")</f>
        <v>3.2138666571995184E-2</v>
      </c>
      <c r="AH26" s="24"/>
    </row>
    <row r="27" spans="2:34" x14ac:dyDescent="0.25">
      <c r="B27" s="36" t="s">
        <v>60</v>
      </c>
      <c r="C27" s="37" t="s">
        <v>61</v>
      </c>
      <c r="D27" s="37" t="s">
        <v>17</v>
      </c>
      <c r="E27" s="44">
        <v>7.4768518518518512E-2</v>
      </c>
      <c r="F27" s="29">
        <f>98.2%*(E27*86400)*POWER((6.2138818/13.1094),1.07)/86400</f>
        <v>3.3030492420203686E-2</v>
      </c>
      <c r="G27" s="27">
        <v>5.4456018518518522E-2</v>
      </c>
      <c r="H27" s="29">
        <f>99.3%*(G27*86400)*POWER((6.2138818/10),1.07)/86400</f>
        <v>3.2500761058314176E-2</v>
      </c>
      <c r="I27" s="27"/>
      <c r="J27" s="28"/>
      <c r="K27" s="23">
        <v>4.1516203703703701E-2</v>
      </c>
      <c r="L27" s="29">
        <f>98.1%*(K27*86400)*POWER((6.2138818/7.45645),1.07)/86400</f>
        <v>3.3510096687003367E-2</v>
      </c>
      <c r="M27" s="23"/>
      <c r="N27" s="28"/>
      <c r="O27" s="27">
        <v>2.5659722222222223E-2</v>
      </c>
      <c r="P27" s="29">
        <f>98.4%*(O27*86400)*POWER((6.2138818/5),1.07)/86400</f>
        <v>3.1860129847656009E-2</v>
      </c>
      <c r="Q27" s="27"/>
      <c r="R27" s="29"/>
      <c r="S27" s="27"/>
      <c r="T27" s="29"/>
      <c r="U27" s="23">
        <v>7.885416666666667E-2</v>
      </c>
      <c r="V27" s="29">
        <f>99.6%*(U27*86400)*POWER((6.2138818/13.1094),1.07)/86400</f>
        <v>3.5332044585733975E-2</v>
      </c>
      <c r="W27" s="23"/>
      <c r="X27" s="28"/>
      <c r="Y27" s="27">
        <v>3.5023148148148144E-2</v>
      </c>
      <c r="Z27" s="32">
        <f>98.7%*(Y27)</f>
        <v>3.4567847222222219E-2</v>
      </c>
      <c r="AA27" s="27"/>
      <c r="AB27" s="32"/>
      <c r="AC27" s="42">
        <f t="shared" si="3"/>
        <v>6</v>
      </c>
      <c r="AD27" s="41">
        <f t="shared" si="4"/>
        <v>3.3466895303522239E-2</v>
      </c>
      <c r="AE27" s="42">
        <f>IF(COUNT(F27,H27,J27,L27:N27,P27,R27,T27,#REF!,X27)&gt;5,5,COUNT(F27,H27,J27,L27:N27,P27,R27,T27,#REF!,X27))</f>
        <v>4</v>
      </c>
      <c r="AF27" s="43">
        <f>IFERROR(IF(AC27&gt;5,AVERAGE(SMALL((F27,H27,J27,L27,N27,P27,R27,T27,V27,X27,Z27,AB27),{1,2,3,4,5})),AD27),"No race run")</f>
        <v>3.3093865447079894E-2</v>
      </c>
      <c r="AH27" s="24"/>
    </row>
    <row r="28" spans="2:34" hidden="1" x14ac:dyDescent="0.25">
      <c r="B28" s="25" t="s">
        <v>71</v>
      </c>
      <c r="C28" s="26" t="s">
        <v>18</v>
      </c>
      <c r="D28" s="26" t="s">
        <v>12</v>
      </c>
      <c r="E28" s="23"/>
      <c r="F28" s="29"/>
      <c r="G28" s="61"/>
      <c r="H28" s="32"/>
      <c r="I28" s="27">
        <v>3.3993055555555561E-2</v>
      </c>
      <c r="J28" s="29">
        <f>98.7%*(I28)</f>
        <v>3.3551145833333337E-2</v>
      </c>
      <c r="K28" s="23"/>
      <c r="L28" s="29"/>
      <c r="M28" s="23"/>
      <c r="N28" s="28"/>
      <c r="O28" s="27"/>
      <c r="P28" s="32"/>
      <c r="Q28" s="27"/>
      <c r="R28" s="29"/>
      <c r="S28" s="27"/>
      <c r="T28" s="32"/>
      <c r="U28" s="23"/>
      <c r="V28" s="28"/>
      <c r="W28" s="23"/>
      <c r="X28" s="29"/>
      <c r="Y28" s="27"/>
      <c r="Z28" s="32"/>
      <c r="AA28" s="27"/>
      <c r="AB28" s="32"/>
      <c r="AC28" s="42">
        <f t="shared" si="3"/>
        <v>1</v>
      </c>
      <c r="AD28" s="41">
        <f t="shared" si="4"/>
        <v>3.3551145833333337E-2</v>
      </c>
      <c r="AE28" s="42">
        <f>IF(COUNT(F28,H28,J28,L28:N28,P28,R28,T28,#REF!,X28)&gt;5,5,COUNT(F28,H28,J28,L28:N28,P28,R28,T28,#REF!,X28))</f>
        <v>1</v>
      </c>
      <c r="AF28" s="43">
        <f>IFERROR(IF(AC28&gt;5,AVERAGE(SMALL((F28,H28,J28,L28,N28,P28,R28,T28,V28,X28,Z28,AB28),{1,2,3,4,5})),AD28),"No race run")</f>
        <v>3.3551145833333337E-2</v>
      </c>
      <c r="AH28" s="24"/>
    </row>
    <row r="29" spans="2:34" hidden="1" x14ac:dyDescent="0.25">
      <c r="B29" s="25" t="s">
        <v>68</v>
      </c>
      <c r="C29" s="26" t="s">
        <v>67</v>
      </c>
      <c r="D29" s="26" t="s">
        <v>12</v>
      </c>
      <c r="E29" s="23"/>
      <c r="F29" s="29"/>
      <c r="G29" s="61"/>
      <c r="H29" s="32"/>
      <c r="I29" s="27"/>
      <c r="J29" s="28"/>
      <c r="K29" s="23"/>
      <c r="L29" s="28"/>
      <c r="M29" s="23"/>
      <c r="N29" s="28"/>
      <c r="O29" s="27">
        <v>2.7824074074074074E-2</v>
      </c>
      <c r="P29" s="29">
        <f>98.4%*(O29*86400)*POWER((6.2138818/5),1.07)/86400</f>
        <v>3.4547475035527755E-2</v>
      </c>
      <c r="Q29" s="27"/>
      <c r="R29" s="29"/>
      <c r="S29" s="27"/>
      <c r="T29" s="29"/>
      <c r="U29" s="23"/>
      <c r="V29" s="28"/>
      <c r="W29" s="23"/>
      <c r="X29" s="29"/>
      <c r="Y29" s="27">
        <v>3.3784722222222223E-2</v>
      </c>
      <c r="Z29" s="32">
        <f>98.7%*(Y29)</f>
        <v>3.3345520833333336E-2</v>
      </c>
      <c r="AA29" s="27"/>
      <c r="AB29" s="32"/>
      <c r="AC29" s="42">
        <f t="shared" si="3"/>
        <v>2</v>
      </c>
      <c r="AD29" s="41">
        <f t="shared" si="4"/>
        <v>3.3946497934430546E-2</v>
      </c>
      <c r="AE29" s="42">
        <f>IF(COUNT(F29,H29,J29,L29:N29,P29,R29,T29,#REF!,X29)&gt;5,5,COUNT(F29,H29,J29,L29:N29,P29,R29,T29,#REF!,X29))</f>
        <v>1</v>
      </c>
      <c r="AF29" s="43">
        <f>IFERROR(IF(AC29&gt;5,AVERAGE(SMALL((F29,H29,J29,L29,N29,P29,R29,T29,V29,X29,Z29,AB29),{1,2,3,4,5})),AD29),"No race run")</f>
        <v>3.3946497934430546E-2</v>
      </c>
      <c r="AH29" s="24"/>
    </row>
    <row r="30" spans="2:34" hidden="1" x14ac:dyDescent="0.25">
      <c r="B30" s="25" t="s">
        <v>62</v>
      </c>
      <c r="C30" s="26" t="s">
        <v>15</v>
      </c>
      <c r="D30" s="26" t="s">
        <v>12</v>
      </c>
      <c r="E30" s="23"/>
      <c r="F30" s="29"/>
      <c r="G30" s="61"/>
      <c r="H30" s="29"/>
      <c r="I30" s="27"/>
      <c r="J30" s="28"/>
      <c r="K30" s="23"/>
      <c r="L30" s="29"/>
      <c r="M30" s="23"/>
      <c r="N30" s="28"/>
      <c r="O30" s="27"/>
      <c r="P30" s="29"/>
      <c r="Q30" s="27"/>
      <c r="R30" s="29"/>
      <c r="S30" s="27"/>
      <c r="T30" s="32"/>
      <c r="U30" s="23"/>
      <c r="V30" s="28"/>
      <c r="W30" s="23"/>
      <c r="X30" s="28"/>
      <c r="Y30" s="27">
        <v>3.4502314814814812E-2</v>
      </c>
      <c r="Z30" s="32">
        <f>98.7%*(Y30)</f>
        <v>3.4053784722222216E-2</v>
      </c>
      <c r="AA30" s="27"/>
      <c r="AB30" s="32"/>
      <c r="AC30" s="42">
        <f t="shared" si="3"/>
        <v>1</v>
      </c>
      <c r="AD30" s="41">
        <f t="shared" si="4"/>
        <v>3.4053784722222216E-2</v>
      </c>
      <c r="AE30" s="42">
        <f>IF(COUNT(F30,H30,J30,L30:N30,P30,R30,T30,#REF!,X30)&gt;5,5,COUNT(F30,H30,J30,L30:N30,P30,R30,T30,#REF!,X30))</f>
        <v>0</v>
      </c>
      <c r="AF30" s="43">
        <f>IFERROR(IF(AC30&gt;5,AVERAGE(SMALL((F30,H30,J30,L30,N30,P30,R30,T30,V30,X30,Z30,AB30),{1,2,3,4,5})),AD30),"No race run")</f>
        <v>3.4053784722222216E-2</v>
      </c>
      <c r="AH30" s="24"/>
    </row>
    <row r="31" spans="2:34" hidden="1" x14ac:dyDescent="0.25">
      <c r="B31" s="25" t="s">
        <v>106</v>
      </c>
      <c r="C31" s="26" t="s">
        <v>107</v>
      </c>
      <c r="D31" s="26" t="s">
        <v>12</v>
      </c>
      <c r="E31" s="47"/>
      <c r="F31" s="29"/>
      <c r="G31" s="28"/>
      <c r="H31" s="32"/>
      <c r="I31" s="27"/>
      <c r="J31" s="29"/>
      <c r="K31" s="23"/>
      <c r="L31" s="28"/>
      <c r="M31" s="23"/>
      <c r="N31" s="28"/>
      <c r="O31" s="23"/>
      <c r="P31" s="32"/>
      <c r="Q31" s="27">
        <v>2.1111111111111108E-2</v>
      </c>
      <c r="R31" s="29">
        <f>99.9%*(Q31*86400)*POWER((6.2138818/3.9),1.07)/86400</f>
        <v>3.4716493016703848E-2</v>
      </c>
      <c r="S31" s="27"/>
      <c r="T31" s="32"/>
      <c r="U31" s="23"/>
      <c r="V31" s="28"/>
      <c r="W31" s="23"/>
      <c r="X31" s="28"/>
      <c r="Y31" s="27"/>
      <c r="Z31" s="32"/>
      <c r="AA31" s="27"/>
      <c r="AB31" s="32"/>
      <c r="AC31" s="42">
        <f t="shared" si="3"/>
        <v>1</v>
      </c>
      <c r="AD31" s="41">
        <f t="shared" si="4"/>
        <v>3.4716493016703848E-2</v>
      </c>
      <c r="AE31" s="42">
        <f>IF(COUNT(F31,H31,J31,L31:N31,P31,R31,T31,#REF!,X31)&gt;5,5,COUNT(F31,H31,J31,L31:N31,P31,R31,T31,#REF!,X31))</f>
        <v>1</v>
      </c>
      <c r="AF31" s="43">
        <f>IFERROR(IF(AC31&gt;5,AVERAGE(SMALL((F31,H31,J31,L31,N31,P31,R31,T31,V31,X31,Z31,AB31),{1,2,3,4,5})),AD31),"No race run")</f>
        <v>3.4716493016703848E-2</v>
      </c>
      <c r="AH31" s="24"/>
    </row>
    <row r="32" spans="2:34" hidden="1" x14ac:dyDescent="0.25">
      <c r="B32" s="36" t="s">
        <v>123</v>
      </c>
      <c r="C32" s="37" t="s">
        <v>124</v>
      </c>
      <c r="D32" s="37" t="s">
        <v>17</v>
      </c>
      <c r="E32" s="47"/>
      <c r="F32" s="29"/>
      <c r="G32" s="61"/>
      <c r="H32" s="32"/>
      <c r="I32" s="27"/>
      <c r="J32" s="28"/>
      <c r="K32" s="23"/>
      <c r="L32" s="29"/>
      <c r="M32" s="23"/>
      <c r="N32" s="28"/>
      <c r="O32" s="23"/>
      <c r="P32" s="32"/>
      <c r="Q32" s="27"/>
      <c r="R32" s="29"/>
      <c r="S32" s="27"/>
      <c r="T32" s="32"/>
      <c r="U32" s="23"/>
      <c r="V32" s="28"/>
      <c r="W32" s="23"/>
      <c r="X32" s="28"/>
      <c r="Y32" s="27"/>
      <c r="Z32" s="29"/>
      <c r="AA32" s="27">
        <v>5.966435185185185E-2</v>
      </c>
      <c r="AB32" s="29">
        <f>97.3%*(AA32*86400)*POWER((6.2138818/10),1.07)/86400</f>
        <v>3.4892024153711065E-2</v>
      </c>
      <c r="AC32" s="42">
        <f t="shared" si="3"/>
        <v>1</v>
      </c>
      <c r="AD32" s="41">
        <f t="shared" si="4"/>
        <v>3.4892024153711065E-2</v>
      </c>
      <c r="AE32" s="42">
        <f>IF(COUNT(F32,H32,J32,L32:N32,P32,R32,T32,#REF!,X32)&gt;5,5,COUNT(F32,H32,J32,L32:N32,P32,R32,T32,#REF!,X32))</f>
        <v>0</v>
      </c>
      <c r="AF32" s="43">
        <f>IFERROR(IF(AC32&gt;5,AVERAGE(SMALL((F32,H32,J32,L32,N32,P32,R32,T32,V32,X32,Z32,AB32),{1,2,3,4,5})),AD32),"No race run")</f>
        <v>3.4892024153711065E-2</v>
      </c>
      <c r="AH32" s="24"/>
    </row>
    <row r="33" spans="2:34" hidden="1" x14ac:dyDescent="0.25">
      <c r="B33" s="25" t="s">
        <v>104</v>
      </c>
      <c r="C33" s="26" t="s">
        <v>52</v>
      </c>
      <c r="D33" s="26" t="s">
        <v>12</v>
      </c>
      <c r="E33" s="23">
        <v>7.9768518518518516E-2</v>
      </c>
      <c r="F33" s="29">
        <f>98.2%*(E33*86400)*POWER((6.2138818/13.1094),1.07)/86400</f>
        <v>3.5239342687313283E-2</v>
      </c>
      <c r="G33" s="22"/>
      <c r="H33" s="32"/>
      <c r="I33" s="27"/>
      <c r="J33" s="30"/>
      <c r="K33" s="33"/>
      <c r="L33" s="30"/>
      <c r="M33" s="33"/>
      <c r="N33" s="28"/>
      <c r="O33" s="27"/>
      <c r="P33" s="32"/>
      <c r="Q33" s="27"/>
      <c r="R33" s="32"/>
      <c r="S33" s="27"/>
      <c r="T33" s="32"/>
      <c r="U33" s="23"/>
      <c r="V33" s="28"/>
      <c r="W33" s="23"/>
      <c r="X33" s="28"/>
      <c r="Y33" s="27"/>
      <c r="Z33" s="32"/>
      <c r="AA33" s="27"/>
      <c r="AB33" s="32"/>
      <c r="AC33" s="42">
        <f t="shared" si="3"/>
        <v>1</v>
      </c>
      <c r="AD33" s="41">
        <f t="shared" si="4"/>
        <v>3.5239342687313283E-2</v>
      </c>
      <c r="AE33" s="42">
        <f>IF(COUNT(F33,H33,J33,L33:N33,P33,R33,T33,#REF!,X33)&gt;5,5,COUNT(F33,H33,J33,L33:N33,P33,R33,T33,#REF!,X33))</f>
        <v>1</v>
      </c>
      <c r="AF33" s="43">
        <f>IFERROR(IF(AC33&gt;5,AVERAGE(SMALL((F33,H33,J33,L33,N33,P33,R33,T33,V33,X33,Z33,AB33),{1,2,3,4,5})),AD33),"No race run")</f>
        <v>3.5239342687313283E-2</v>
      </c>
      <c r="AH33" s="24"/>
    </row>
    <row r="34" spans="2:34" hidden="1" x14ac:dyDescent="0.25">
      <c r="B34" s="25" t="s">
        <v>94</v>
      </c>
      <c r="C34" s="26" t="s">
        <v>95</v>
      </c>
      <c r="D34" s="26" t="s">
        <v>12</v>
      </c>
      <c r="E34" s="23"/>
      <c r="F34" s="29"/>
      <c r="G34" s="61"/>
      <c r="H34" s="29"/>
      <c r="I34" s="27">
        <v>3.636574074074074E-2</v>
      </c>
      <c r="J34" s="29">
        <f>98.7%*(I34)</f>
        <v>3.5892986111111108E-2</v>
      </c>
      <c r="K34" s="23"/>
      <c r="L34" s="29"/>
      <c r="M34" s="23"/>
      <c r="N34" s="28"/>
      <c r="O34" s="27"/>
      <c r="P34" s="32"/>
      <c r="Q34" s="27">
        <v>2.1215277777777777E-2</v>
      </c>
      <c r="R34" s="29">
        <f>99.9%*(Q34*86400)*POWER((6.2138818/3.9),1.07)/86400</f>
        <v>3.4887791501983643E-2</v>
      </c>
      <c r="S34" s="27"/>
      <c r="T34" s="32"/>
      <c r="U34" s="23"/>
      <c r="V34" s="28"/>
      <c r="W34" s="23"/>
      <c r="X34" s="28"/>
      <c r="Y34" s="27"/>
      <c r="Z34" s="32"/>
      <c r="AA34" s="27"/>
      <c r="AB34" s="32"/>
      <c r="AC34" s="42">
        <f t="shared" si="3"/>
        <v>2</v>
      </c>
      <c r="AD34" s="41">
        <f t="shared" si="4"/>
        <v>3.5390388806547379E-2</v>
      </c>
      <c r="AE34" s="42">
        <f>IF(COUNT(F34,H34,J34,L34:N34,P34,R34,T34,#REF!,X34)&gt;5,5,COUNT(F34,H34,J34,L34:N34,P34,R34,T34,#REF!,X34))</f>
        <v>2</v>
      </c>
      <c r="AF34" s="43">
        <f>IFERROR(IF(AC34&gt;5,AVERAGE(SMALL((F34,H34,J34,L34,N34,P34,R34,T34,V34,X34,Z34,AB34),{1,2,3,4,5})),AD34),"No race run")</f>
        <v>3.5390388806547379E-2</v>
      </c>
      <c r="AH34" s="24"/>
    </row>
    <row r="35" spans="2:34" x14ac:dyDescent="0.25">
      <c r="B35" s="25" t="s">
        <v>29</v>
      </c>
      <c r="C35" s="26" t="s">
        <v>45</v>
      </c>
      <c r="D35" s="26" t="s">
        <v>12</v>
      </c>
      <c r="E35" s="23"/>
      <c r="F35" s="32"/>
      <c r="G35" s="61"/>
      <c r="H35" s="29"/>
      <c r="I35" s="27"/>
      <c r="J35" s="28"/>
      <c r="K35" s="23">
        <v>4.4085648148148145E-2</v>
      </c>
      <c r="L35" s="29">
        <f>98.1%*(K35*86400)*POWER((6.2138818/7.45645),1.07)/86400</f>
        <v>3.5584041895956466E-2</v>
      </c>
      <c r="M35" s="23">
        <v>8.7372685185185192E-2</v>
      </c>
      <c r="N35" s="29">
        <f>95.2%*(M35*86400)*POWER((6.2138818/13.1094),1.07)/86400</f>
        <v>3.7419451408743143E-2</v>
      </c>
      <c r="O35" s="27">
        <v>2.8784722222222225E-2</v>
      </c>
      <c r="P35" s="29">
        <f>98.4%*(O35*86400)*POWER((6.2138818/5),1.07)/86400</f>
        <v>3.5740253915706129E-2</v>
      </c>
      <c r="Q35" s="27">
        <v>2.1817129629629631E-2</v>
      </c>
      <c r="R35" s="29">
        <f>99.9%*(Q35*86400)*POWER((6.2138818/3.9),1.07)/86400</f>
        <v>3.5877516083600201E-2</v>
      </c>
      <c r="S35" s="27"/>
      <c r="T35" s="32"/>
      <c r="U35" s="23"/>
      <c r="V35" s="28"/>
      <c r="W35" s="23">
        <v>3.5081018518518518E-2</v>
      </c>
      <c r="X35" s="29">
        <f>99.8%*(W35)</f>
        <v>3.501085648148148E-2</v>
      </c>
      <c r="Y35" s="27">
        <v>3.5983796296296298E-2</v>
      </c>
      <c r="Z35" s="32">
        <f>98.7%*(Y35)</f>
        <v>3.5516006944444449E-2</v>
      </c>
      <c r="AA35" s="27">
        <v>6.190972222222222E-2</v>
      </c>
      <c r="AB35" s="29">
        <f>97.3%*(AA35*86400)*POWER((6.2138818/10),1.07)/86400</f>
        <v>3.6205128457458886E-2</v>
      </c>
      <c r="AC35" s="42">
        <f t="shared" si="3"/>
        <v>7</v>
      </c>
      <c r="AD35" s="41">
        <f t="shared" si="4"/>
        <v>3.5907607883912965E-2</v>
      </c>
      <c r="AE35" s="42">
        <f>IF(COUNT(F35,H35,J35,L35:N35,P35,R35,T35,#REF!,X35)&gt;5,5,COUNT(F35,H35,J35,L35:N35,P35,R35,T35,#REF!,X35))</f>
        <v>5</v>
      </c>
      <c r="AF35" s="43">
        <f>IFERROR(IF(AC35&gt;5,AVERAGE(SMALL((F35,H35,J35,L35,N35,P35,R35,T35,V35,X35,Z35,AB35),{1,2,3,4,5})),AD35),"No race run")</f>
        <v>3.5545735064237742E-2</v>
      </c>
      <c r="AH35" s="24"/>
    </row>
    <row r="36" spans="2:34" x14ac:dyDescent="0.25">
      <c r="B36" s="36" t="s">
        <v>36</v>
      </c>
      <c r="C36" s="37" t="s">
        <v>37</v>
      </c>
      <c r="D36" s="37" t="s">
        <v>17</v>
      </c>
      <c r="E36" s="23"/>
      <c r="F36" s="29"/>
      <c r="G36" s="27">
        <v>6.0358796296296292E-2</v>
      </c>
      <c r="H36" s="29">
        <f>99.3%*(G36*86400)*POWER((6.2138818/10),1.07)/86400</f>
        <v>3.6023691587483191E-2</v>
      </c>
      <c r="I36" s="27">
        <v>3.6539351851851851E-2</v>
      </c>
      <c r="J36" s="29">
        <f>98.7%*(I36)</f>
        <v>3.6064340277777773E-2</v>
      </c>
      <c r="K36" s="23"/>
      <c r="L36" s="29"/>
      <c r="M36" s="23"/>
      <c r="N36" s="28"/>
      <c r="O36" s="27">
        <v>2.943287037037037E-2</v>
      </c>
      <c r="P36" s="29">
        <f>98.4%*(O36*86400)*POWER((6.2138818/5),1.07)/86400</f>
        <v>3.6545020389079488E-2</v>
      </c>
      <c r="Q36" s="27">
        <v>2.1377314814814818E-2</v>
      </c>
      <c r="R36" s="29">
        <f>99.9%*(Q36*86400)*POWER((6.2138818/3.9),1.07)/86400</f>
        <v>3.5154255812418878E-2</v>
      </c>
      <c r="S36" s="27"/>
      <c r="T36" s="32"/>
      <c r="U36" s="23">
        <v>8.0949074074074076E-2</v>
      </c>
      <c r="V36" s="29">
        <f>99.6%*(U36*86400)*POWER((6.2138818/13.1094),1.07)/86400</f>
        <v>3.6270705978661888E-2</v>
      </c>
      <c r="W36" s="23"/>
      <c r="X36" s="29"/>
      <c r="Y36" s="27"/>
      <c r="Z36" s="29"/>
      <c r="AA36" s="27">
        <v>6.3101851851851853E-2</v>
      </c>
      <c r="AB36" s="29">
        <f>97.3%*(AA36*86400)*POWER((6.2138818/10),1.07)/86400</f>
        <v>3.6902292082644575E-2</v>
      </c>
      <c r="AC36" s="42">
        <f t="shared" si="3"/>
        <v>6</v>
      </c>
      <c r="AD36" s="41">
        <f t="shared" si="4"/>
        <v>3.6160051021344293E-2</v>
      </c>
      <c r="AE36" s="42">
        <f>IF(COUNT(F36,H36,J36,L36:N36,P36,R36,T36,#REF!,X36)&gt;5,5,COUNT(F36,H36,J36,L36:N36,P36,R36,T36,#REF!,X36))</f>
        <v>4</v>
      </c>
      <c r="AF36" s="43">
        <f>IFERROR(IF(AC36&gt;5,AVERAGE(SMALL((F36,H36,J36,L36,N36,P36,R36,T36,V36,X36,Z36,AB36),{1,2,3,4,5})),AD36),"No race run")</f>
        <v>3.6011602809084241E-2</v>
      </c>
      <c r="AH36" s="24"/>
    </row>
    <row r="37" spans="2:34" hidden="1" x14ac:dyDescent="0.25">
      <c r="B37" s="36" t="s">
        <v>34</v>
      </c>
      <c r="C37" s="37" t="s">
        <v>85</v>
      </c>
      <c r="D37" s="37" t="s">
        <v>17</v>
      </c>
      <c r="E37" s="23"/>
      <c r="F37" s="32"/>
      <c r="G37" s="27">
        <v>5.9166666666666666E-2</v>
      </c>
      <c r="H37" s="29">
        <f>99.3%*(G37*86400)*POWER((6.2138818/10),1.07)/86400</f>
        <v>3.5312197774729458E-2</v>
      </c>
      <c r="I37" s="27"/>
      <c r="J37" s="28"/>
      <c r="K37" s="23"/>
      <c r="L37" s="28"/>
      <c r="M37" s="23"/>
      <c r="N37" s="28"/>
      <c r="O37" s="27">
        <v>2.9988425925925922E-2</v>
      </c>
      <c r="P37" s="29">
        <f>98.4%*(O37*86400)*POWER((6.2138818/5),1.07)/86400</f>
        <v>3.7234820223399502E-2</v>
      </c>
      <c r="Q37" s="27"/>
      <c r="R37" s="29"/>
      <c r="S37" s="27"/>
      <c r="T37" s="32"/>
      <c r="U37" s="23"/>
      <c r="V37" s="28"/>
      <c r="W37" s="23"/>
      <c r="X37" s="28"/>
      <c r="Y37" s="27"/>
      <c r="Z37" s="32"/>
      <c r="AA37" s="27"/>
      <c r="AB37" s="32"/>
      <c r="AC37" s="42">
        <f t="shared" ref="AC37:AC68" si="6">COUNT(F37,H37,J37,L37,N37,P37,R37,T37,V37,X37,Z37,AB37)</f>
        <v>2</v>
      </c>
      <c r="AD37" s="41">
        <f t="shared" ref="AD37:AD63" si="7">IFERROR(AVERAGE(F37,H37,J37,L37,N37,P37,R37,T37,V37,X37,Z37,AB37),"No race run")</f>
        <v>3.627350899906448E-2</v>
      </c>
      <c r="AE37" s="42">
        <f>IF(COUNT(F37,H37,J37,L37:N37,P37,R37,T37,#REF!,X37)&gt;5,5,COUNT(F37,H37,J37,L37:N37,P37,R37,T37,#REF!,X37))</f>
        <v>2</v>
      </c>
      <c r="AF37" s="43">
        <f>IFERROR(IF(AC37&gt;5,AVERAGE(SMALL((F37,H37,J37,L37,N37,P37,R37,T37,V37,X37,Z37,AB37),{1,2,3,4,5})),AD37),"No race run")</f>
        <v>3.627350899906448E-2</v>
      </c>
      <c r="AH37" s="24"/>
    </row>
    <row r="38" spans="2:34" hidden="1" x14ac:dyDescent="0.25">
      <c r="B38" s="36" t="s">
        <v>117</v>
      </c>
      <c r="C38" s="37" t="s">
        <v>41</v>
      </c>
      <c r="D38" s="37" t="s">
        <v>17</v>
      </c>
      <c r="E38" s="27"/>
      <c r="F38" s="29"/>
      <c r="G38" s="61"/>
      <c r="H38" s="29"/>
      <c r="I38" s="27"/>
      <c r="J38" s="28"/>
      <c r="K38" s="23"/>
      <c r="L38" s="29"/>
      <c r="M38" s="23"/>
      <c r="N38" s="28"/>
      <c r="O38" s="27"/>
      <c r="P38" s="29"/>
      <c r="Q38" s="27"/>
      <c r="R38" s="29"/>
      <c r="S38" s="27"/>
      <c r="T38" s="32"/>
      <c r="U38" s="23">
        <v>8.1064814814814812E-2</v>
      </c>
      <c r="V38" s="29">
        <f>99.6%*(U38*86400)*POWER((6.2138818/13.1094),1.07)/86400</f>
        <v>3.6322565724127516E-2</v>
      </c>
      <c r="W38" s="23"/>
      <c r="X38" s="28"/>
      <c r="Y38" s="27"/>
      <c r="Z38" s="32"/>
      <c r="AA38" s="27"/>
      <c r="AB38" s="32"/>
      <c r="AC38" s="42">
        <f t="shared" si="6"/>
        <v>1</v>
      </c>
      <c r="AD38" s="41">
        <f t="shared" si="7"/>
        <v>3.6322565724127516E-2</v>
      </c>
      <c r="AE38" s="42">
        <f>IF(COUNT(F38,H38,J38,L38:N38,P38,R38,T38,#REF!,X38)&gt;5,5,COUNT(F38,H38,J38,L38:N38,P38,R38,T38,#REF!,X38))</f>
        <v>0</v>
      </c>
      <c r="AF38" s="43">
        <f>IFERROR(IF(AC38&gt;5,AVERAGE(SMALL((F38,H38,J38,L38,N38,P38,R38,T38,V38,X38,Z38,AB38),{1,2,3,4,5})),AD38),"No race run")</f>
        <v>3.6322565724127516E-2</v>
      </c>
      <c r="AH38" s="24"/>
    </row>
    <row r="39" spans="2:34" hidden="1" x14ac:dyDescent="0.25">
      <c r="B39" s="36" t="s">
        <v>105</v>
      </c>
      <c r="C39" s="37" t="s">
        <v>40</v>
      </c>
      <c r="D39" s="37" t="s">
        <v>17</v>
      </c>
      <c r="E39" s="23"/>
      <c r="F39" s="29"/>
      <c r="G39" s="61"/>
      <c r="H39" s="32"/>
      <c r="I39" s="27"/>
      <c r="J39" s="28"/>
      <c r="K39" s="23"/>
      <c r="L39" s="29"/>
      <c r="M39" s="23"/>
      <c r="N39" s="28"/>
      <c r="O39" s="27">
        <v>2.9988425925925922E-2</v>
      </c>
      <c r="P39" s="29">
        <f>98.4%*(O39*86400)*POWER((6.2138818/5),1.07)/86400</f>
        <v>3.7234820223399502E-2</v>
      </c>
      <c r="Q39" s="27">
        <v>2.224537037037037E-2</v>
      </c>
      <c r="R39" s="29">
        <f>99.9%*(Q39*86400)*POWER((6.2138818/3.9),1.07)/86400</f>
        <v>3.6581743189750444E-2</v>
      </c>
      <c r="S39" s="27"/>
      <c r="T39" s="32"/>
      <c r="U39" s="23"/>
      <c r="V39" s="28"/>
      <c r="W39" s="23"/>
      <c r="X39" s="28"/>
      <c r="Y39" s="27"/>
      <c r="Z39" s="32"/>
      <c r="AA39" s="27"/>
      <c r="AB39" s="32"/>
      <c r="AC39" s="42">
        <f t="shared" si="6"/>
        <v>2</v>
      </c>
      <c r="AD39" s="41">
        <f t="shared" si="7"/>
        <v>3.6908281706574973E-2</v>
      </c>
      <c r="AE39" s="42">
        <f>IF(COUNT(F39,H39,J39,L39:N39,P39,R39,T39,#REF!,X39)&gt;5,5,COUNT(F39,H39,J39,L39:N39,P39,R39,T39,#REF!,X39))</f>
        <v>2</v>
      </c>
      <c r="AF39" s="43">
        <f>IFERROR(IF(AC39&gt;5,AVERAGE(SMALL((F39,H39,J39,L39,N39,P39,R39,T39,V39,X39,Z39,AB39),{1,2,3,4,5})),AD39),"No race run")</f>
        <v>3.6908281706574973E-2</v>
      </c>
      <c r="AH39" s="24"/>
    </row>
    <row r="40" spans="2:34" x14ac:dyDescent="0.25">
      <c r="B40" s="36" t="s">
        <v>69</v>
      </c>
      <c r="C40" s="37" t="s">
        <v>70</v>
      </c>
      <c r="D40" s="37" t="s">
        <v>17</v>
      </c>
      <c r="E40" s="23"/>
      <c r="F40" s="29"/>
      <c r="G40" s="61"/>
      <c r="H40" s="32"/>
      <c r="I40" s="27"/>
      <c r="J40" s="28"/>
      <c r="K40" s="23"/>
      <c r="L40" s="28"/>
      <c r="M40" s="23">
        <v>0.10065972222222223</v>
      </c>
      <c r="N40" s="29">
        <f>95.2%*(M40*86400)*POWER((6.2138818/13.1094),1.07)/86400</f>
        <v>4.3109944218020814E-2</v>
      </c>
      <c r="O40" s="27"/>
      <c r="P40" s="32"/>
      <c r="Q40" s="27">
        <v>2.1805555555555554E-2</v>
      </c>
      <c r="R40" s="29">
        <f>99.9%*(Q40*86400)*POWER((6.2138818/3.9),1.07)/86400</f>
        <v>3.5858482918569114E-2</v>
      </c>
      <c r="S40" s="27">
        <v>5.0428240740740739E-2</v>
      </c>
      <c r="T40" s="29">
        <f>97.6%*(S40*86400)*POWER((6.2138818/8),1.07)/86400</f>
        <v>3.7559149210748655E-2</v>
      </c>
      <c r="U40" s="23"/>
      <c r="V40" s="28"/>
      <c r="W40" s="23">
        <v>3.6840277777777777E-2</v>
      </c>
      <c r="X40" s="29">
        <f>99.8%*(W40)</f>
        <v>3.6766597222222225E-2</v>
      </c>
      <c r="Y40" s="27">
        <v>3.6909722222222226E-2</v>
      </c>
      <c r="Z40" s="32">
        <f>98.7%*(Y40)</f>
        <v>3.6429895833333337E-2</v>
      </c>
      <c r="AA40" s="27">
        <v>6.5578703703703708E-2</v>
      </c>
      <c r="AB40" s="29">
        <f>97.3%*(AA40*86400)*POWER((6.2138818/10),1.07)/86400</f>
        <v>3.8350767964098344E-2</v>
      </c>
      <c r="AC40" s="42">
        <f t="shared" si="6"/>
        <v>6</v>
      </c>
      <c r="AD40" s="41">
        <f t="shared" si="7"/>
        <v>3.8012472894498751E-2</v>
      </c>
      <c r="AE40" s="42">
        <f>IF(COUNT(F40,H40,J40,L40:N40,P40,R40,T40,#REF!,X40)&gt;5,5,COUNT(F40,H40,J40,L40:N40,P40,R40,T40,#REF!,X40))</f>
        <v>5</v>
      </c>
      <c r="AF40" s="43">
        <f>IFERROR(IF(AC40&gt;5,AVERAGE(SMALL((F40,H40,J40,L40,N40,P40,R40,T40,V40,X40,Z40,AB40),{1,2,3,4,5})),AD40),"No race run")</f>
        <v>3.6992978629794331E-2</v>
      </c>
      <c r="AH40" s="24"/>
    </row>
    <row r="41" spans="2:34" hidden="1" x14ac:dyDescent="0.25">
      <c r="B41" s="36" t="s">
        <v>62</v>
      </c>
      <c r="C41" s="37" t="s">
        <v>86</v>
      </c>
      <c r="D41" s="37" t="s">
        <v>17</v>
      </c>
      <c r="E41" s="23">
        <v>8.5590277777777779E-2</v>
      </c>
      <c r="F41" s="29">
        <f>98.2%*(E41*86400)*POWER((6.2138818/13.1094),1.07)/86400</f>
        <v>3.7811221586285804E-2</v>
      </c>
      <c r="G41" s="27">
        <v>6.0787037037037035E-2</v>
      </c>
      <c r="H41" s="29">
        <f>99.3%*(G41*86400)*POWER((6.2138818/10),1.07)/86400</f>
        <v>3.6279276743520952E-2</v>
      </c>
      <c r="I41" s="27"/>
      <c r="J41" s="28"/>
      <c r="K41" s="23"/>
      <c r="L41" s="28"/>
      <c r="M41" s="23"/>
      <c r="N41" s="28"/>
      <c r="O41" s="27"/>
      <c r="P41" s="32"/>
      <c r="Q41" s="27"/>
      <c r="R41" s="29"/>
      <c r="S41" s="27"/>
      <c r="T41" s="32"/>
      <c r="U41" s="23"/>
      <c r="V41" s="28"/>
      <c r="W41" s="23"/>
      <c r="X41" s="28"/>
      <c r="Y41" s="27"/>
      <c r="Z41" s="32"/>
      <c r="AA41" s="27"/>
      <c r="AB41" s="32"/>
      <c r="AC41" s="42">
        <f t="shared" si="6"/>
        <v>2</v>
      </c>
      <c r="AD41" s="41">
        <f t="shared" si="7"/>
        <v>3.7045249164903378E-2</v>
      </c>
      <c r="AE41" s="42">
        <f>IF(COUNT(F41,H41,J41,L41:N41,P41,R41,T41,#REF!,X41)&gt;5,5,COUNT(F41,H41,J41,L41:N41,P41,R41,T41,#REF!,X41))</f>
        <v>2</v>
      </c>
      <c r="AF41" s="43">
        <f>IFERROR(IF(AC41&gt;5,AVERAGE(SMALL((F41,H41,J41,L41,N41,P41,R41,T41,V41,X41,Z41,AB41),{1,2,3,4,5})),AD41),"No race run")</f>
        <v>3.7045249164903378E-2</v>
      </c>
      <c r="AH41" s="24"/>
    </row>
    <row r="42" spans="2:34" hidden="1" x14ac:dyDescent="0.25">
      <c r="B42" s="25" t="s">
        <v>87</v>
      </c>
      <c r="C42" s="26" t="s">
        <v>54</v>
      </c>
      <c r="D42" s="26" t="s">
        <v>12</v>
      </c>
      <c r="E42" s="23"/>
      <c r="F42" s="29"/>
      <c r="G42" s="27">
        <v>6.2094907407407411E-2</v>
      </c>
      <c r="H42" s="29">
        <f>99.3%*(G42*86400)*POWER((6.2138818/10),1.07)/86400</f>
        <v>3.7059847625474075E-2</v>
      </c>
      <c r="I42" s="27"/>
      <c r="J42" s="28"/>
      <c r="K42" s="23"/>
      <c r="L42" s="28"/>
      <c r="M42" s="23"/>
      <c r="N42" s="28"/>
      <c r="O42" s="27"/>
      <c r="P42" s="32"/>
      <c r="Q42" s="27"/>
      <c r="R42" s="29"/>
      <c r="S42" s="27"/>
      <c r="T42" s="32"/>
      <c r="U42" s="23"/>
      <c r="V42" s="28"/>
      <c r="W42" s="23"/>
      <c r="X42" s="28"/>
      <c r="Y42" s="27"/>
      <c r="Z42" s="32"/>
      <c r="AA42" s="27"/>
      <c r="AB42" s="32"/>
      <c r="AC42" s="42">
        <f t="shared" si="6"/>
        <v>1</v>
      </c>
      <c r="AD42" s="41">
        <f t="shared" si="7"/>
        <v>3.7059847625474075E-2</v>
      </c>
      <c r="AE42" s="42">
        <f>IF(COUNT(F42,H42,J42,L42:N42,P42,R42,T42,#REF!,X42)&gt;5,5,COUNT(F42,H42,J42,L42:N42,P42,R42,T42,#REF!,X42))</f>
        <v>1</v>
      </c>
      <c r="AF42" s="43">
        <f>IFERROR(IF(AC42&gt;5,AVERAGE(SMALL((F42,H42,J42,L42,N42,P42,R42,T42,V42,X42,Z42,AB42),{1,2,3,4,5})),AD42),"No race run")</f>
        <v>3.7059847625474075E-2</v>
      </c>
      <c r="AH42" s="24"/>
    </row>
    <row r="43" spans="2:34" hidden="1" x14ac:dyDescent="0.25">
      <c r="B43" s="36" t="s">
        <v>27</v>
      </c>
      <c r="C43" s="37" t="s">
        <v>35</v>
      </c>
      <c r="D43" s="37" t="s">
        <v>17</v>
      </c>
      <c r="E43" s="23"/>
      <c r="F43" s="29"/>
      <c r="G43" s="61"/>
      <c r="H43" s="29"/>
      <c r="I43" s="27"/>
      <c r="J43" s="28"/>
      <c r="K43" s="23"/>
      <c r="L43" s="29"/>
      <c r="M43" s="23"/>
      <c r="N43" s="28"/>
      <c r="O43" s="27">
        <v>2.9560185185185189E-2</v>
      </c>
      <c r="P43" s="29">
        <f>98.4%*(O43*86400)*POWER((6.2138818/5),1.07)/86400</f>
        <v>3.670309951777783E-2</v>
      </c>
      <c r="Q43" s="27"/>
      <c r="R43" s="29"/>
      <c r="S43" s="27"/>
      <c r="T43" s="32"/>
      <c r="U43" s="23"/>
      <c r="V43" s="28"/>
      <c r="W43" s="23"/>
      <c r="X43" s="29"/>
      <c r="Y43" s="27">
        <v>3.8379629629629632E-2</v>
      </c>
      <c r="Z43" s="32">
        <f>98.7%*(Y43)</f>
        <v>3.7880694444444446E-2</v>
      </c>
      <c r="AA43" s="27"/>
      <c r="AB43" s="32"/>
      <c r="AC43" s="42">
        <f t="shared" si="6"/>
        <v>2</v>
      </c>
      <c r="AD43" s="41">
        <f t="shared" si="7"/>
        <v>3.7291896981111142E-2</v>
      </c>
      <c r="AE43" s="42">
        <f>IF(COUNT(F43,H43,J43,L43:N43,P43,R43,T43,#REF!,X43)&gt;5,5,COUNT(F43,H43,J43,L43:N43,P43,R43,T43,#REF!,X43))</f>
        <v>1</v>
      </c>
      <c r="AF43" s="43">
        <f>IFERROR(IF(AC43&gt;5,AVERAGE(SMALL((F43,H43,J43,L43,N43,P43,R43,T43,V43,X43,Z43,AB43),{1,2,3,4,5})),AD43),"No race run")</f>
        <v>3.7291896981111142E-2</v>
      </c>
      <c r="AH43" s="24"/>
    </row>
    <row r="44" spans="2:34" hidden="1" x14ac:dyDescent="0.25">
      <c r="B44" s="25" t="s">
        <v>38</v>
      </c>
      <c r="C44" s="26" t="s">
        <v>39</v>
      </c>
      <c r="D44" s="26" t="s">
        <v>12</v>
      </c>
      <c r="E44" s="23"/>
      <c r="F44" s="32"/>
      <c r="G44" s="27">
        <v>6.2442129629629632E-2</v>
      </c>
      <c r="H44" s="29">
        <f>99.3%*(G44*86400)*POWER((6.2138818/10),1.07)/86400</f>
        <v>3.7267078833072259E-2</v>
      </c>
      <c r="I44" s="27">
        <v>3.6782407407407409E-2</v>
      </c>
      <c r="J44" s="29">
        <f>98.7%*(I44)</f>
        <v>3.630423611111111E-2</v>
      </c>
      <c r="K44" s="23"/>
      <c r="L44" s="29"/>
      <c r="M44" s="23"/>
      <c r="N44" s="28"/>
      <c r="O44" s="27"/>
      <c r="P44" s="32"/>
      <c r="Q44" s="27"/>
      <c r="R44" s="29"/>
      <c r="S44" s="27"/>
      <c r="T44" s="32"/>
      <c r="U44" s="23"/>
      <c r="V44" s="28"/>
      <c r="W44" s="23"/>
      <c r="X44" s="29"/>
      <c r="Y44" s="27"/>
      <c r="Z44" s="32"/>
      <c r="AA44" s="27">
        <v>6.621527777777779E-2</v>
      </c>
      <c r="AB44" s="29">
        <f>97.3%*(AA44*86400)*POWER((6.2138818/10),1.07)/86400</f>
        <v>3.8723039802789731E-2</v>
      </c>
      <c r="AC44" s="42">
        <f t="shared" si="6"/>
        <v>3</v>
      </c>
      <c r="AD44" s="41">
        <f t="shared" si="7"/>
        <v>3.7431451582324367E-2</v>
      </c>
      <c r="AE44" s="42">
        <f>IF(COUNT(F44,H44,J44,L44:N44,P44,R44,T44,#REF!,X44)&gt;5,5,COUNT(F44,H44,J44,L44:N44,P44,R44,T44,#REF!,X44))</f>
        <v>2</v>
      </c>
      <c r="AF44" s="43">
        <f>IFERROR(IF(AC44&gt;5,AVERAGE(SMALL((F44,H44,J44,L44,N44,P44,R44,T44,V44,X44,Z44,AB44),{1,2,3,4,5})),AD44),"No race run")</f>
        <v>3.7431451582324367E-2</v>
      </c>
      <c r="AH44" s="24"/>
    </row>
    <row r="45" spans="2:34" x14ac:dyDescent="0.25">
      <c r="B45" s="36" t="s">
        <v>42</v>
      </c>
      <c r="C45" s="37" t="s">
        <v>41</v>
      </c>
      <c r="D45" s="37" t="s">
        <v>17</v>
      </c>
      <c r="E45" s="23"/>
      <c r="F45" s="29"/>
      <c r="G45" s="27">
        <v>6.2824074074074074E-2</v>
      </c>
      <c r="H45" s="29">
        <f>99.3%*(G45*86400)*POWER((6.2138818/10),1.07)/86400</f>
        <v>3.7495033161430255E-2</v>
      </c>
      <c r="I45" s="27">
        <v>3.8657407407407404E-2</v>
      </c>
      <c r="J45" s="29">
        <f>98.7%*(I45)</f>
        <v>3.8154861111111105E-2</v>
      </c>
      <c r="K45" s="23"/>
      <c r="L45" s="29"/>
      <c r="M45" s="23"/>
      <c r="N45" s="28"/>
      <c r="O45" s="27"/>
      <c r="P45" s="29"/>
      <c r="Q45" s="27">
        <v>2.297453703703704E-2</v>
      </c>
      <c r="R45" s="29">
        <f>99.9%*(Q45*86400)*POWER((6.2138818/3.9),1.07)/86400</f>
        <v>3.7780832586708973E-2</v>
      </c>
      <c r="S45" s="27"/>
      <c r="T45" s="32"/>
      <c r="U45" s="23">
        <v>8.3958333333333343E-2</v>
      </c>
      <c r="V45" s="29">
        <f>99.6%*(U45*86400)*POWER((6.2138818/13.1094),1.07)/86400</f>
        <v>3.7619059360768287E-2</v>
      </c>
      <c r="W45" s="23"/>
      <c r="X45" s="29"/>
      <c r="Y45" s="27">
        <v>3.8275462962962963E-2</v>
      </c>
      <c r="Z45" s="32">
        <f>98.7%*(Y45)</f>
        <v>3.7777881944444446E-2</v>
      </c>
      <c r="AA45" s="27">
        <v>6.626157407407407E-2</v>
      </c>
      <c r="AB45" s="29">
        <f>97.3%*(AA45*86400)*POWER((6.2138818/10),1.07)/86400</f>
        <v>3.8750114118330917E-2</v>
      </c>
      <c r="AC45" s="42">
        <f t="shared" si="6"/>
        <v>6</v>
      </c>
      <c r="AD45" s="41">
        <f t="shared" si="7"/>
        <v>3.7929630380465672E-2</v>
      </c>
      <c r="AE45" s="42">
        <f>IF(COUNT(F45,H45,J45,L45:N45,P45,R45,T45,#REF!,X45)&gt;5,5,COUNT(F45,H45,J45,L45:N45,P45,R45,T45,#REF!,X45))</f>
        <v>3</v>
      </c>
      <c r="AF45" s="43">
        <f>IFERROR(IF(AC45&gt;5,AVERAGE(SMALL((F45,H45,J45,L45,N45,P45,R45,T45,V45,X45,Z45,AB45),{1,2,3,4,5})),AD45),"No race run")</f>
        <v>3.776553363289261E-2</v>
      </c>
      <c r="AH45" s="24"/>
    </row>
    <row r="46" spans="2:34" hidden="1" x14ac:dyDescent="0.25">
      <c r="B46" s="25" t="s">
        <v>57</v>
      </c>
      <c r="C46" s="26" t="s">
        <v>18</v>
      </c>
      <c r="D46" s="26" t="s">
        <v>12</v>
      </c>
      <c r="E46" s="47"/>
      <c r="F46" s="29"/>
      <c r="G46" s="61"/>
      <c r="H46" s="29"/>
      <c r="I46" s="27">
        <v>3.8368055555555551E-2</v>
      </c>
      <c r="J46" s="29">
        <f>98.7%*(I46)</f>
        <v>3.7869270833333329E-2</v>
      </c>
      <c r="K46" s="23"/>
      <c r="L46" s="29"/>
      <c r="M46" s="23"/>
      <c r="N46" s="28"/>
      <c r="O46" s="27">
        <v>3.1736111111111111E-2</v>
      </c>
      <c r="P46" s="29">
        <f>98.4%*(O46*86400)*POWER((6.2138818/5),1.07)/86400</f>
        <v>3.940481553553124E-2</v>
      </c>
      <c r="Q46" s="27">
        <v>2.2592592592592591E-2</v>
      </c>
      <c r="R46" s="29">
        <f>99.9%*(Q46*86400)*POWER((6.2138818/3.9),1.07)/86400</f>
        <v>3.7152738140683067E-2</v>
      </c>
      <c r="S46" s="27"/>
      <c r="T46" s="32"/>
      <c r="U46" s="23"/>
      <c r="V46" s="28"/>
      <c r="W46" s="23"/>
      <c r="X46" s="29"/>
      <c r="Y46" s="27">
        <v>3.9016203703703699E-2</v>
      </c>
      <c r="Z46" s="32">
        <f>98.7%*(Y46)</f>
        <v>3.8508993055555552E-2</v>
      </c>
      <c r="AA46" s="27"/>
      <c r="AB46" s="32"/>
      <c r="AC46" s="42">
        <f t="shared" si="6"/>
        <v>4</v>
      </c>
      <c r="AD46" s="41">
        <f t="shared" si="7"/>
        <v>3.8233954391275797E-2</v>
      </c>
      <c r="AE46" s="42">
        <f>IF(COUNT(F46,H46,J46,L46:N46,P46,R46,T46,#REF!,X46)&gt;5,5,COUNT(F46,H46,J46,L46:N46,P46,R46,T46,#REF!,X46))</f>
        <v>3</v>
      </c>
      <c r="AF46" s="43">
        <f>IFERROR(IF(AC46&gt;5,AVERAGE(SMALL((F46,H46,J46,L46,N46,P46,R46,T46,V46,X46,Z46,AB46),{1,2,3,4,5})),AD46),"No race run")</f>
        <v>3.8233954391275797E-2</v>
      </c>
      <c r="AH46" s="24"/>
    </row>
    <row r="47" spans="2:34" hidden="1" x14ac:dyDescent="0.25">
      <c r="B47" s="25" t="s">
        <v>118</v>
      </c>
      <c r="C47" s="26" t="s">
        <v>15</v>
      </c>
      <c r="D47" s="26" t="s">
        <v>12</v>
      </c>
      <c r="E47" s="48"/>
      <c r="F47" s="29"/>
      <c r="G47" s="61"/>
      <c r="H47" s="32"/>
      <c r="I47" s="27"/>
      <c r="J47" s="28"/>
      <c r="K47" s="23"/>
      <c r="L47" s="29"/>
      <c r="M47" s="23"/>
      <c r="N47" s="28"/>
      <c r="O47" s="27"/>
      <c r="P47" s="29"/>
      <c r="Q47" s="57"/>
      <c r="R47" s="29"/>
      <c r="S47" s="27"/>
      <c r="T47" s="32"/>
      <c r="U47" s="23"/>
      <c r="V47" s="28"/>
      <c r="W47" s="23">
        <v>3.8414351851851852E-2</v>
      </c>
      <c r="X47" s="29">
        <f>99.8%*(W47)</f>
        <v>3.8337523148148152E-2</v>
      </c>
      <c r="Y47" s="27"/>
      <c r="Z47" s="32"/>
      <c r="AA47" s="27"/>
      <c r="AB47" s="32"/>
      <c r="AC47" s="42">
        <f t="shared" si="6"/>
        <v>1</v>
      </c>
      <c r="AD47" s="41">
        <f t="shared" si="7"/>
        <v>3.8337523148148152E-2</v>
      </c>
      <c r="AE47" s="42">
        <f>IF(COUNT(F47,H47,J47,L47:N47,P47,R47,T47,#REF!,X47)&gt;5,5,COUNT(F47,H47,J47,L47:N47,P47,R47,T47,#REF!,X47))</f>
        <v>1</v>
      </c>
      <c r="AF47" s="43">
        <f>IFERROR(IF(AC47&gt;5,AVERAGE(SMALL((F47,H47,J47,L47,N47,P47,R47,T47,V47,X47,Z47,AB47),{1,2,3,4,5})),AD47),"No race run")</f>
        <v>3.8337523148148152E-2</v>
      </c>
      <c r="AH47" s="24"/>
    </row>
    <row r="48" spans="2:34" hidden="1" x14ac:dyDescent="0.25">
      <c r="B48" s="36" t="s">
        <v>58</v>
      </c>
      <c r="C48" s="37" t="s">
        <v>59</v>
      </c>
      <c r="D48" s="37" t="s">
        <v>17</v>
      </c>
      <c r="E48" s="44">
        <v>8.9733796296296298E-2</v>
      </c>
      <c r="F48" s="29">
        <f>98.2%*(E48*86400)*POWER((6.2138818/13.1094),1.07)/86400</f>
        <v>3.9641703983566437E-2</v>
      </c>
      <c r="G48" s="27">
        <v>6.4409722222222229E-2</v>
      </c>
      <c r="H48" s="29">
        <f>99.3%*(G48*86400)*POWER((6.2138818/10),1.07)/86400</f>
        <v>3.8441389009461945E-2</v>
      </c>
      <c r="I48" s="27">
        <v>3.8067129629629631E-2</v>
      </c>
      <c r="J48" s="29">
        <f>98.7%*(I48)</f>
        <v>3.7572256944444445E-2</v>
      </c>
      <c r="K48" s="23"/>
      <c r="L48" s="28"/>
      <c r="M48" s="23"/>
      <c r="N48" s="28"/>
      <c r="O48" s="27"/>
      <c r="P48" s="29"/>
      <c r="Q48" s="27">
        <v>2.3171296296296297E-2</v>
      </c>
      <c r="R48" s="29">
        <f>99.9%*(Q48*86400)*POWER((6.2138818/3.9),1.07)/86400</f>
        <v>3.8104396392237457E-2</v>
      </c>
      <c r="S48" s="27"/>
      <c r="T48" s="29"/>
      <c r="U48" s="23"/>
      <c r="V48" s="28"/>
      <c r="W48" s="23"/>
      <c r="X48" s="28"/>
      <c r="Y48" s="27"/>
      <c r="Z48" s="32"/>
      <c r="AA48" s="27"/>
      <c r="AB48" s="32"/>
      <c r="AC48" s="42">
        <f t="shared" si="6"/>
        <v>4</v>
      </c>
      <c r="AD48" s="41">
        <f t="shared" si="7"/>
        <v>3.8439936582427565E-2</v>
      </c>
      <c r="AE48" s="42">
        <f>IF(COUNT(F48,H48,J48,L48:N48,P48,R48,T48,#REF!,X48)&gt;5,5,COUNT(F48,H48,J48,L48:N48,P48,R48,T48,#REF!,X48))</f>
        <v>4</v>
      </c>
      <c r="AF48" s="43">
        <f>IFERROR(IF(AC48&gt;5,AVERAGE(SMALL((F48,H48,J48,L48,N48,P48,R48,T48,V48,X48,Z48,AB48),{1,2,3,4,5})),AD48),"No race run")</f>
        <v>3.8439936582427565E-2</v>
      </c>
      <c r="AH48" s="24"/>
    </row>
    <row r="49" spans="2:34" hidden="1" x14ac:dyDescent="0.25">
      <c r="B49" s="36" t="s">
        <v>46</v>
      </c>
      <c r="C49" s="37" t="s">
        <v>40</v>
      </c>
      <c r="D49" s="37" t="s">
        <v>17</v>
      </c>
      <c r="E49" s="23"/>
      <c r="F49" s="32"/>
      <c r="G49" s="27">
        <v>6.582175925925926E-2</v>
      </c>
      <c r="H49" s="29">
        <f>99.3%*(G49*86400)*POWER((6.2138818/10),1.07)/86400</f>
        <v>3.9284129253694518E-2</v>
      </c>
      <c r="I49" s="27">
        <v>4.1516203703703701E-2</v>
      </c>
      <c r="J49" s="29">
        <f>98.7%*(I49)</f>
        <v>4.0976493055555549E-2</v>
      </c>
      <c r="K49" s="23"/>
      <c r="L49" s="28"/>
      <c r="M49" s="23"/>
      <c r="N49" s="28"/>
      <c r="O49" s="27"/>
      <c r="P49" s="32"/>
      <c r="Q49" s="27"/>
      <c r="R49" s="29"/>
      <c r="S49" s="27"/>
      <c r="T49" s="32"/>
      <c r="U49" s="23">
        <v>8.7152777777777787E-2</v>
      </c>
      <c r="V49" s="29">
        <f>99.6%*(U49*86400)*POWER((6.2138818/13.1094),1.07)/86400</f>
        <v>3.9050388335619683E-2</v>
      </c>
      <c r="W49" s="23"/>
      <c r="X49" s="29"/>
      <c r="Y49" s="27"/>
      <c r="Z49" s="29"/>
      <c r="AA49" s="27">
        <v>6.7476851851851857E-2</v>
      </c>
      <c r="AB49" s="29">
        <f>97.3%*(AA49*86400)*POWER((6.2138818/10),1.07)/86400</f>
        <v>3.9460814901287215E-2</v>
      </c>
      <c r="AC49" s="42">
        <f t="shared" si="6"/>
        <v>4</v>
      </c>
      <c r="AD49" s="41">
        <f t="shared" si="7"/>
        <v>3.9692956386539247E-2</v>
      </c>
      <c r="AE49" s="42">
        <f>IF(COUNT(F49,H49,J49,L49:N49,P49,R49,T49,#REF!,X49)&gt;5,5,COUNT(F49,H49,J49,L49:N49,P49,R49,T49,#REF!,X49))</f>
        <v>2</v>
      </c>
      <c r="AF49" s="43">
        <f>IFERROR(IF(AC49&gt;5,AVERAGE(SMALL((F49,H49,J49,L49,N49,P49,R49,T49,V49,X49,Z49,AB49),{1,2,3,4,5})),AD49),"No race run")</f>
        <v>3.9692956386539247E-2</v>
      </c>
      <c r="AH49" s="24"/>
    </row>
    <row r="50" spans="2:34" hidden="1" x14ac:dyDescent="0.25">
      <c r="B50" s="36" t="s">
        <v>100</v>
      </c>
      <c r="C50" s="37" t="s">
        <v>101</v>
      </c>
      <c r="D50" s="37" t="s">
        <v>17</v>
      </c>
      <c r="E50" s="23"/>
      <c r="F50" s="32"/>
      <c r="G50" s="61"/>
      <c r="H50" s="29"/>
      <c r="I50" s="27">
        <v>3.9930555555555559E-2</v>
      </c>
      <c r="J50" s="29">
        <f>98.7%*(I50)</f>
        <v>3.9411458333333337E-2</v>
      </c>
      <c r="K50" s="23"/>
      <c r="L50" s="28"/>
      <c r="M50" s="23">
        <v>0.10403935185185186</v>
      </c>
      <c r="N50" s="29">
        <f>95.2%*(M50*86400)*POWER((6.2138818/13.1094),1.07)/86400</f>
        <v>4.4557351796687253E-2</v>
      </c>
      <c r="O50" s="27">
        <v>3.1099537037037037E-2</v>
      </c>
      <c r="P50" s="29">
        <f>98.4%*(O50*86400)*POWER((6.2138818/5),1.07)/86400</f>
        <v>3.861441989203955E-2</v>
      </c>
      <c r="Q50" s="27"/>
      <c r="R50" s="29"/>
      <c r="S50" s="27"/>
      <c r="T50" s="32"/>
      <c r="U50" s="23"/>
      <c r="V50" s="28"/>
      <c r="W50" s="23"/>
      <c r="X50" s="28"/>
      <c r="Y50" s="27"/>
      <c r="Z50" s="32"/>
      <c r="AA50" s="27"/>
      <c r="AB50" s="32"/>
      <c r="AC50" s="42">
        <f t="shared" si="6"/>
        <v>3</v>
      </c>
      <c r="AD50" s="41">
        <f t="shared" si="7"/>
        <v>4.0861076674020044E-2</v>
      </c>
      <c r="AE50" s="42">
        <f>IF(COUNT(F50,H50,J50,L50:N50,P50,R50,T50,#REF!,X50)&gt;5,5,COUNT(F50,H50,J50,L50:N50,P50,R50,T50,#REF!,X50))</f>
        <v>4</v>
      </c>
      <c r="AF50" s="43">
        <f>IFERROR(IF(AC50&gt;5,AVERAGE(SMALL((F50,H50,J50,L50,N50,P50,R50,T50,V50,X50,Z50,AB50),{1,2,3,4,5})),AD50),"No race run")</f>
        <v>4.0861076674020044E-2</v>
      </c>
      <c r="AH50" s="24"/>
    </row>
    <row r="51" spans="2:34" hidden="1" x14ac:dyDescent="0.25">
      <c r="B51" s="36" t="s">
        <v>43</v>
      </c>
      <c r="C51" s="37" t="s">
        <v>44</v>
      </c>
      <c r="D51" s="37" t="s">
        <v>17</v>
      </c>
      <c r="E51" s="23"/>
      <c r="F51" s="32"/>
      <c r="G51" s="61"/>
      <c r="H51" s="29"/>
      <c r="I51" s="27"/>
      <c r="J51" s="28"/>
      <c r="K51" s="23"/>
      <c r="L51" s="28"/>
      <c r="M51" s="23"/>
      <c r="N51" s="28"/>
      <c r="O51" s="27">
        <v>3.2951388888888891E-2</v>
      </c>
      <c r="P51" s="29">
        <f>98.4%*(O51*86400)*POWER((6.2138818/5),1.07)/86400</f>
        <v>4.0913752673106291E-2</v>
      </c>
      <c r="Q51" s="27"/>
      <c r="R51" s="29"/>
      <c r="S51" s="27"/>
      <c r="T51" s="32"/>
      <c r="U51" s="23"/>
      <c r="V51" s="28"/>
      <c r="W51" s="23"/>
      <c r="X51" s="28"/>
      <c r="Y51" s="27"/>
      <c r="Z51" s="32"/>
      <c r="AA51" s="27"/>
      <c r="AB51" s="32"/>
      <c r="AC51" s="42">
        <f t="shared" si="6"/>
        <v>1</v>
      </c>
      <c r="AD51" s="41">
        <f t="shared" si="7"/>
        <v>4.0913752673106291E-2</v>
      </c>
      <c r="AE51" s="42">
        <f>IF(COUNT(F51,H51,J51,L51:N51,P51,R51,T51,#REF!,X51)&gt;5,5,COUNT(F51,H51,J51,L51:N51,P51,R51,T51,#REF!,X51))</f>
        <v>1</v>
      </c>
      <c r="AF51" s="43">
        <f>IFERROR(IF(AC51&gt;5,AVERAGE(SMALL((F51,H51,J51,L51,N51,P51,R51,T51,V51,X51,Z51,AB51),{1,2,3,4,5})),AD51),"No race run")</f>
        <v>4.0913752673106291E-2</v>
      </c>
      <c r="AH51" s="24"/>
    </row>
    <row r="52" spans="2:34" hidden="1" x14ac:dyDescent="0.25">
      <c r="B52" s="36" t="s">
        <v>88</v>
      </c>
      <c r="C52" s="37" t="s">
        <v>33</v>
      </c>
      <c r="D52" s="37" t="s">
        <v>17</v>
      </c>
      <c r="E52" s="23">
        <v>9.3923611111111097E-2</v>
      </c>
      <c r="F52" s="29">
        <f>98.2%*(E52*86400)*POWER((6.2138818/13.1094),1.07)/86400</f>
        <v>4.1492638698135124E-2</v>
      </c>
      <c r="G52" s="27">
        <v>6.8136574074074072E-2</v>
      </c>
      <c r="H52" s="29">
        <f>99.3%*(G52*86400)*POWER((6.2138818/10),1.07)/86400</f>
        <v>4.0665670637682373E-2</v>
      </c>
      <c r="I52" s="27"/>
      <c r="J52" s="30"/>
      <c r="K52" s="33"/>
      <c r="L52" s="30"/>
      <c r="M52" s="33"/>
      <c r="N52" s="28"/>
      <c r="O52" s="27"/>
      <c r="P52" s="32"/>
      <c r="Q52" s="27"/>
      <c r="R52" s="32"/>
      <c r="S52" s="27"/>
      <c r="T52" s="32"/>
      <c r="U52" s="23"/>
      <c r="V52" s="28"/>
      <c r="W52" s="23"/>
      <c r="X52" s="29"/>
      <c r="Y52" s="27"/>
      <c r="Z52" s="32"/>
      <c r="AA52" s="27"/>
      <c r="AB52" s="32"/>
      <c r="AC52" s="42">
        <f t="shared" si="6"/>
        <v>2</v>
      </c>
      <c r="AD52" s="41">
        <f t="shared" si="7"/>
        <v>4.1079154667908749E-2</v>
      </c>
      <c r="AE52" s="42">
        <f>IF(COUNT(F52,H52,J52,L52:N52,P52,R52,T52,#REF!,X52)&gt;5,5,COUNT(F52,H52,J52,L52:N52,P52,R52,T52,#REF!,X52))</f>
        <v>2</v>
      </c>
      <c r="AF52" s="43">
        <f>IFERROR(IF(AC52&gt;5,AVERAGE(SMALL((F52,H52,J52,L52,N52,P52,R52,T52,V52,X52,Z52,AB52),{1,2,3,4,5})),AD52),"No race run")</f>
        <v>4.1079154667908749E-2</v>
      </c>
      <c r="AH52" s="24"/>
    </row>
    <row r="53" spans="2:34" hidden="1" x14ac:dyDescent="0.25">
      <c r="B53" s="36" t="s">
        <v>96</v>
      </c>
      <c r="C53" s="37" t="s">
        <v>97</v>
      </c>
      <c r="D53" s="37" t="s">
        <v>17</v>
      </c>
      <c r="E53" s="23"/>
      <c r="F53" s="32"/>
      <c r="G53" s="61"/>
      <c r="H53" s="29"/>
      <c r="I53" s="27">
        <v>3.9884259259259258E-2</v>
      </c>
      <c r="J53" s="29">
        <f>98.7%*(I53)</f>
        <v>3.9365763888888884E-2</v>
      </c>
      <c r="K53" s="23"/>
      <c r="L53" s="28"/>
      <c r="M53" s="23"/>
      <c r="N53" s="28"/>
      <c r="O53" s="27"/>
      <c r="P53" s="29"/>
      <c r="Q53" s="27">
        <v>2.6041666666666668E-2</v>
      </c>
      <c r="R53" s="29">
        <f>99.9%*(Q53*86400)*POWER((6.2138818/3.9),1.07)/86400</f>
        <v>4.2824621319947194E-2</v>
      </c>
      <c r="S53" s="27"/>
      <c r="T53" s="32"/>
      <c r="U53" s="23"/>
      <c r="V53" s="28"/>
      <c r="W53" s="23"/>
      <c r="X53" s="28"/>
      <c r="Y53" s="27"/>
      <c r="Z53" s="32"/>
      <c r="AA53" s="27"/>
      <c r="AB53" s="32"/>
      <c r="AC53" s="42">
        <f t="shared" si="6"/>
        <v>2</v>
      </c>
      <c r="AD53" s="41">
        <f t="shared" si="7"/>
        <v>4.1095192604418039E-2</v>
      </c>
      <c r="AE53" s="42">
        <f>IF(COUNT(F53,H53,J53,L53:N53,P53,R53,T53,#REF!,X53)&gt;5,5,COUNT(F53,H53,J53,L53:N53,P53,R53,T53,#REF!,X53))</f>
        <v>2</v>
      </c>
      <c r="AF53" s="43">
        <f>IFERROR(IF(AC53&gt;5,AVERAGE(SMALL((F53,H53,J53,L53,N53,P53,R53,T53,V53,X53,Z53,AB53),{1,2,3,4,5})),AD53),"No race run")</f>
        <v>4.1095192604418039E-2</v>
      </c>
      <c r="AH53" s="24"/>
    </row>
    <row r="54" spans="2:34" hidden="1" x14ac:dyDescent="0.25">
      <c r="B54" s="36" t="s">
        <v>79</v>
      </c>
      <c r="C54" s="37" t="s">
        <v>80</v>
      </c>
      <c r="D54" s="37" t="s">
        <v>17</v>
      </c>
      <c r="E54" s="47"/>
      <c r="F54" s="29"/>
      <c r="G54" s="61"/>
      <c r="H54" s="32"/>
      <c r="I54" s="27"/>
      <c r="J54" s="28"/>
      <c r="K54" s="23"/>
      <c r="L54" s="29"/>
      <c r="M54" s="23"/>
      <c r="N54" s="28"/>
      <c r="O54" s="23">
        <v>3.4178240740740738E-2</v>
      </c>
      <c r="P54" s="29">
        <f>98.4%*(O54*86400)*POWER((6.2138818/5),1.07)/86400</f>
        <v>4.2437060640563004E-2</v>
      </c>
      <c r="Q54" s="27">
        <v>2.4409722222222222E-2</v>
      </c>
      <c r="R54" s="29">
        <f>99.9%*(Q54*86400)*POWER((6.2138818/3.9),1.07)/86400</f>
        <v>4.0140945050563828E-2</v>
      </c>
      <c r="S54" s="27"/>
      <c r="T54" s="32"/>
      <c r="U54" s="23"/>
      <c r="V54" s="28"/>
      <c r="W54" s="23"/>
      <c r="X54" s="28"/>
      <c r="Y54" s="27"/>
      <c r="Z54" s="32"/>
      <c r="AA54" s="27"/>
      <c r="AB54" s="32"/>
      <c r="AC54" s="42">
        <f t="shared" si="6"/>
        <v>2</v>
      </c>
      <c r="AD54" s="41">
        <f t="shared" si="7"/>
        <v>4.1289002845563416E-2</v>
      </c>
      <c r="AE54" s="42">
        <f>IF(COUNT(F54,H54,J54,L54:N54,P54,R54,T54,#REF!,X54)&gt;5,5,COUNT(F54,H54,J54,L54:N54,P54,R54,T54,#REF!,X54))</f>
        <v>2</v>
      </c>
      <c r="AF54" s="43">
        <f>IFERROR(IF(AC54&gt;5,AVERAGE(SMALL((F54,H54,J54,L54,N54,P54,R54,T54,V54,X54,Z54,AB54),{1,2,3,4,5})),AD54),"No race run")</f>
        <v>4.1289002845563416E-2</v>
      </c>
      <c r="AH54" s="24"/>
    </row>
    <row r="55" spans="2:34" hidden="1" x14ac:dyDescent="0.25">
      <c r="B55" s="36" t="s">
        <v>90</v>
      </c>
      <c r="C55" s="37" t="s">
        <v>91</v>
      </c>
      <c r="D55" s="37" t="s">
        <v>17</v>
      </c>
      <c r="E55" s="23"/>
      <c r="F55" s="29"/>
      <c r="G55" s="27">
        <v>7.1759259259259259E-2</v>
      </c>
      <c r="H55" s="29">
        <f>99.3%*(G55*86400)*POWER((6.2138818/10),1.07)/86400</f>
        <v>4.2827782903623358E-2</v>
      </c>
      <c r="I55" s="27">
        <v>4.0694444444444443E-2</v>
      </c>
      <c r="J55" s="29">
        <f>98.7%*(I55)</f>
        <v>4.0165416666666662E-2</v>
      </c>
      <c r="K55" s="23"/>
      <c r="L55" s="28"/>
      <c r="M55" s="23"/>
      <c r="N55" s="28"/>
      <c r="O55" s="27"/>
      <c r="P55" s="32"/>
      <c r="Q55" s="27"/>
      <c r="R55" s="29"/>
      <c r="S55" s="27"/>
      <c r="T55" s="32"/>
      <c r="U55" s="23"/>
      <c r="V55" s="28"/>
      <c r="W55" s="23"/>
      <c r="X55" s="28"/>
      <c r="Y55" s="27"/>
      <c r="Z55" s="32"/>
      <c r="AA55" s="27"/>
      <c r="AB55" s="32"/>
      <c r="AC55" s="42">
        <f t="shared" si="6"/>
        <v>2</v>
      </c>
      <c r="AD55" s="41">
        <f t="shared" si="7"/>
        <v>4.1496599785145014E-2</v>
      </c>
      <c r="AE55" s="42">
        <f>IF(COUNT(F55,H55,J55,L55:N55,P55,R55,T55,#REF!,X55)&gt;5,5,COUNT(F55,H55,J55,L55:N55,P55,R55,T55,#REF!,X55))</f>
        <v>2</v>
      </c>
      <c r="AF55" s="43">
        <f>IFERROR(IF(AC55&gt;5,AVERAGE(SMALL((F55,H55,J55,L55,N55,P55,R55,T55,V55,X55,Z55,AB55),{1,2,3,4,5})),AD55),"No race run")</f>
        <v>4.1496599785145014E-2</v>
      </c>
      <c r="AH55" s="24"/>
    </row>
    <row r="56" spans="2:34" hidden="1" x14ac:dyDescent="0.25">
      <c r="B56" s="36" t="s">
        <v>92</v>
      </c>
      <c r="C56" s="37" t="s">
        <v>93</v>
      </c>
      <c r="D56" s="37" t="s">
        <v>17</v>
      </c>
      <c r="E56" s="47"/>
      <c r="F56" s="29"/>
      <c r="G56" s="27">
        <v>7.7013888888888882E-2</v>
      </c>
      <c r="H56" s="29">
        <f>99.3%*(G56*86400)*POWER((6.2138818/10),1.07)/86400</f>
        <v>4.5963881845275764E-2</v>
      </c>
      <c r="I56" s="27"/>
      <c r="J56" s="28"/>
      <c r="K56" s="23"/>
      <c r="L56" s="28"/>
      <c r="M56" s="23"/>
      <c r="N56" s="28"/>
      <c r="O56" s="23"/>
      <c r="P56" s="32"/>
      <c r="Q56" s="27">
        <v>2.4120370370370372E-2</v>
      </c>
      <c r="R56" s="29">
        <f>99.9%*(Q56*86400)*POWER((6.2138818/3.9),1.07)/86400</f>
        <v>3.9665115924786637E-2</v>
      </c>
      <c r="S56" s="27"/>
      <c r="T56" s="32"/>
      <c r="U56" s="23"/>
      <c r="V56" s="28"/>
      <c r="W56" s="23"/>
      <c r="X56" s="28"/>
      <c r="Y56" s="27"/>
      <c r="Z56" s="32"/>
      <c r="AA56" s="27">
        <v>6.8090277777777777E-2</v>
      </c>
      <c r="AB56" s="29">
        <f>97.3%*(AA56*86400)*POWER((6.2138818/10),1.07)/86400</f>
        <v>3.9819549582207993E-2</v>
      </c>
      <c r="AC56" s="42">
        <f t="shared" si="6"/>
        <v>3</v>
      </c>
      <c r="AD56" s="41">
        <f t="shared" si="7"/>
        <v>4.18161824507568E-2</v>
      </c>
      <c r="AE56" s="42">
        <f>IF(COUNT(F56,H56,J56,L56:N56,P56,R56,T56,#REF!,X56)&gt;5,5,COUNT(F56,H56,J56,L56:N56,P56,R56,T56,#REF!,X56))</f>
        <v>2</v>
      </c>
      <c r="AF56" s="43">
        <f>IFERROR(IF(AC56&gt;5,AVERAGE(SMALL((F56,H56,J56,L56,N56,P56,R56,T56,V56,X56,Z56,AB56),{1,2,3,4,5})),AD56),"No race run")</f>
        <v>4.18161824507568E-2</v>
      </c>
      <c r="AH56" s="24"/>
    </row>
    <row r="57" spans="2:34" hidden="1" x14ac:dyDescent="0.25">
      <c r="B57" s="36" t="s">
        <v>108</v>
      </c>
      <c r="C57" s="37" t="s">
        <v>59</v>
      </c>
      <c r="D57" s="37" t="s">
        <v>17</v>
      </c>
      <c r="E57" s="23"/>
      <c r="F57" s="32"/>
      <c r="G57" s="61"/>
      <c r="H57" s="29"/>
      <c r="I57" s="27"/>
      <c r="J57" s="30"/>
      <c r="K57" s="33"/>
      <c r="L57" s="29"/>
      <c r="M57" s="23"/>
      <c r="N57" s="28"/>
      <c r="O57" s="27"/>
      <c r="P57" s="32"/>
      <c r="Q57" s="27">
        <v>2.5983796296296297E-2</v>
      </c>
      <c r="R57" s="29">
        <f>99.9%*(Q57*86400)*POWER((6.2138818/3.9),1.07)/86400</f>
        <v>4.2729455494791749E-2</v>
      </c>
      <c r="S57" s="27"/>
      <c r="T57" s="32"/>
      <c r="U57" s="23"/>
      <c r="V57" s="28"/>
      <c r="W57" s="23"/>
      <c r="X57" s="29"/>
      <c r="Y57" s="27"/>
      <c r="Z57" s="32"/>
      <c r="AA57" s="27">
        <v>7.0381944444444441E-2</v>
      </c>
      <c r="AB57" s="29">
        <f>97.3%*(AA57*86400)*POWER((6.2138818/10),1.07)/86400</f>
        <v>4.1159728201496999E-2</v>
      </c>
      <c r="AC57" s="42">
        <f t="shared" si="6"/>
        <v>2</v>
      </c>
      <c r="AD57" s="41">
        <f t="shared" si="7"/>
        <v>4.1944591848144377E-2</v>
      </c>
      <c r="AE57" s="42">
        <f>IF(COUNT(F57,H57,J57,L57:N57,P57,R57,T57,#REF!,X57)&gt;5,5,COUNT(F57,H57,J57,L57:N57,P57,R57,T57,#REF!,X57))</f>
        <v>1</v>
      </c>
      <c r="AF57" s="43">
        <f>IFERROR(IF(AC57&gt;5,AVERAGE(SMALL((F57,H57,J57,L57,N57,P57,R57,T57,V57,X57,Z57,AB57),{1,2,3,4,5})),AD57),"No race run")</f>
        <v>4.1944591848144377E-2</v>
      </c>
      <c r="AH57" s="24"/>
    </row>
    <row r="58" spans="2:34" hidden="1" x14ac:dyDescent="0.25">
      <c r="B58" s="36" t="s">
        <v>32</v>
      </c>
      <c r="C58" s="37" t="s">
        <v>33</v>
      </c>
      <c r="D58" s="37" t="s">
        <v>17</v>
      </c>
      <c r="E58" s="23"/>
      <c r="F58" s="29"/>
      <c r="G58" s="61"/>
      <c r="H58" s="32"/>
      <c r="I58" s="27"/>
      <c r="J58" s="28"/>
      <c r="K58" s="23"/>
      <c r="L58" s="28"/>
      <c r="M58" s="23">
        <v>9.9201388888888895E-2</v>
      </c>
      <c r="N58" s="29">
        <f>95.2%*(M58*86400)*POWER((6.2138818/13.1094),1.07)/86400</f>
        <v>4.2485377934075697E-2</v>
      </c>
      <c r="O58" s="27"/>
      <c r="P58" s="32"/>
      <c r="Q58" s="27"/>
      <c r="R58" s="29"/>
      <c r="S58" s="27"/>
      <c r="T58" s="32"/>
      <c r="U58" s="23"/>
      <c r="V58" s="28"/>
      <c r="W58" s="23"/>
      <c r="X58" s="29"/>
      <c r="Y58" s="27"/>
      <c r="Z58" s="32"/>
      <c r="AA58" s="27"/>
      <c r="AB58" s="32"/>
      <c r="AC58" s="42">
        <f t="shared" si="6"/>
        <v>1</v>
      </c>
      <c r="AD58" s="41">
        <f t="shared" si="7"/>
        <v>4.2485377934075697E-2</v>
      </c>
      <c r="AE58" s="42">
        <f>IF(COUNT(F58,H58,J58,L58:N58,P58,R58,T58,#REF!,X58)&gt;5,5,COUNT(F58,H58,J58,L58:N58,P58,R58,T58,#REF!,X58))</f>
        <v>2</v>
      </c>
      <c r="AF58" s="43">
        <f>IFERROR(IF(AC58&gt;5,AVERAGE(SMALL((F58,H58,J58,L58,N58,P58,R58,T58,V58,X58,Z58,AB58),{1,2,3,4,5})),AD58),"No race run")</f>
        <v>4.2485377934075697E-2</v>
      </c>
      <c r="AH58" s="24"/>
    </row>
    <row r="59" spans="2:34" hidden="1" x14ac:dyDescent="0.25">
      <c r="B59" s="36" t="s">
        <v>102</v>
      </c>
      <c r="C59" s="37" t="s">
        <v>103</v>
      </c>
      <c r="D59" s="37" t="s">
        <v>17</v>
      </c>
      <c r="E59" s="50"/>
      <c r="F59" s="29"/>
      <c r="G59" s="28"/>
      <c r="H59" s="32"/>
      <c r="I59" s="27">
        <v>4.370370370370371E-2</v>
      </c>
      <c r="J59" s="29">
        <f>98.7%*(I59)</f>
        <v>4.3135555555555559E-2</v>
      </c>
      <c r="K59" s="33"/>
      <c r="L59" s="30"/>
      <c r="M59" s="33"/>
      <c r="N59" s="28"/>
      <c r="O59" s="27"/>
      <c r="P59" s="32"/>
      <c r="Q59" s="27"/>
      <c r="R59" s="32"/>
      <c r="S59" s="27"/>
      <c r="T59" s="32"/>
      <c r="U59" s="23"/>
      <c r="V59" s="28"/>
      <c r="W59" s="23"/>
      <c r="X59" s="28"/>
      <c r="Y59" s="27"/>
      <c r="Z59" s="32"/>
      <c r="AA59" s="27"/>
      <c r="AB59" s="32"/>
      <c r="AC59" s="42">
        <f t="shared" si="6"/>
        <v>1</v>
      </c>
      <c r="AD59" s="41">
        <f t="shared" si="7"/>
        <v>4.3135555555555559E-2</v>
      </c>
      <c r="AE59" s="42">
        <f>IF(COUNT(F59,H59,J59,L59:N59,P59,R59,T59,#REF!,X59)&gt;5,5,COUNT(F59,H59,J59,L59:N59,P59,R59,T59,#REF!,X59))</f>
        <v>1</v>
      </c>
      <c r="AF59" s="43">
        <f>IFERROR(IF(AC59&gt;5,AVERAGE(SMALL((F59,H59,J59,L59,N59,P59,R59,T59,V59,X59,Z59,AB59),{1,2,3,4,5})),AD59),"No race run")</f>
        <v>4.3135555555555559E-2</v>
      </c>
      <c r="AH59" s="24"/>
    </row>
    <row r="60" spans="2:34" hidden="1" x14ac:dyDescent="0.25">
      <c r="B60" s="36" t="s">
        <v>89</v>
      </c>
      <c r="C60" s="37" t="s">
        <v>80</v>
      </c>
      <c r="D60" s="37" t="s">
        <v>17</v>
      </c>
      <c r="E60" s="23">
        <v>0.10270833333333333</v>
      </c>
      <c r="F60" s="29">
        <f>98.2%*(E60*86400)*POWER((6.2138818/13.1094),1.07)/86400</f>
        <v>4.5373465903542964E-2</v>
      </c>
      <c r="G60" s="27">
        <v>7.0185185185185184E-2</v>
      </c>
      <c r="H60" s="29">
        <f>99.3%*(G60*86400)*POWER((6.2138818/10),1.07)/86400</f>
        <v>4.1888334762511616E-2</v>
      </c>
      <c r="I60" s="27"/>
      <c r="J60" s="28"/>
      <c r="K60" s="23"/>
      <c r="L60" s="28"/>
      <c r="M60" s="23"/>
      <c r="N60" s="28"/>
      <c r="O60" s="27"/>
      <c r="P60" s="32"/>
      <c r="Q60" s="27"/>
      <c r="R60" s="29"/>
      <c r="S60" s="27"/>
      <c r="T60" s="32"/>
      <c r="U60" s="23"/>
      <c r="V60" s="28"/>
      <c r="W60" s="23"/>
      <c r="X60" s="28"/>
      <c r="Y60" s="27"/>
      <c r="Z60" s="32"/>
      <c r="AA60" s="27"/>
      <c r="AB60" s="32"/>
      <c r="AC60" s="42">
        <f t="shared" si="6"/>
        <v>2</v>
      </c>
      <c r="AD60" s="41">
        <f t="shared" si="7"/>
        <v>4.3630900333027287E-2</v>
      </c>
      <c r="AE60" s="42">
        <f>IF(COUNT(F60,H60,J60,L60:N60,P60,R60,T60,#REF!,X60)&gt;5,5,COUNT(F60,H60,J60,L60:N60,P60,R60,T60,#REF!,X60))</f>
        <v>2</v>
      </c>
      <c r="AF60" s="43">
        <f>IFERROR(IF(AC60&gt;5,AVERAGE(SMALL((F60,H60,J60,L60,N60,P60,R60,T60,V60,X60,Z60,AB60),{1,2,3,4,5})),AD60),"No race run")</f>
        <v>4.3630900333027287E-2</v>
      </c>
      <c r="AH60" s="24"/>
    </row>
    <row r="61" spans="2:34" hidden="1" x14ac:dyDescent="0.25">
      <c r="B61" s="36" t="s">
        <v>47</v>
      </c>
      <c r="C61" s="37" t="s">
        <v>24</v>
      </c>
      <c r="D61" s="37" t="s">
        <v>17</v>
      </c>
      <c r="E61" s="23"/>
      <c r="F61" s="29"/>
      <c r="G61" s="61"/>
      <c r="H61" s="29"/>
      <c r="I61" s="27">
        <v>4.4074074074074071E-2</v>
      </c>
      <c r="J61" s="29">
        <f>98.7%*(I61)</f>
        <v>4.3501111111111108E-2</v>
      </c>
      <c r="K61" s="23"/>
      <c r="L61" s="29"/>
      <c r="M61" s="23"/>
      <c r="N61" s="28"/>
      <c r="O61" s="27"/>
      <c r="P61" s="29"/>
      <c r="Q61" s="27">
        <v>2.5868055555555557E-2</v>
      </c>
      <c r="R61" s="29">
        <f>99.9%*(Q61*86400)*POWER((6.2138818/3.9),1.07)/86400</f>
        <v>4.2539123844480879E-2</v>
      </c>
      <c r="S61" s="27"/>
      <c r="T61" s="32"/>
      <c r="U61" s="23"/>
      <c r="V61" s="28"/>
      <c r="W61" s="23">
        <v>4.4259259259259255E-2</v>
      </c>
      <c r="X61" s="29">
        <f>99.8%*(W61)</f>
        <v>4.417074074074074E-2</v>
      </c>
      <c r="Y61" s="27"/>
      <c r="Z61" s="29"/>
      <c r="AA61" s="27">
        <v>7.6689814814814808E-2</v>
      </c>
      <c r="AB61" s="29">
        <f>97.3%*(AA61*86400)*POWER((6.2138818/10),1.07)/86400</f>
        <v>4.4848603693984392E-2</v>
      </c>
      <c r="AC61" s="42">
        <f t="shared" si="6"/>
        <v>4</v>
      </c>
      <c r="AD61" s="41">
        <f t="shared" si="7"/>
        <v>4.3764894847579276E-2</v>
      </c>
      <c r="AE61" s="42">
        <f>IF(COUNT(F61,H61,J61,L61:N61,P61,R61,T61,#REF!,X61)&gt;5,5,COUNT(F61,H61,J61,L61:N61,P61,R61,T61,#REF!,X61))</f>
        <v>3</v>
      </c>
      <c r="AF61" s="43">
        <f>IFERROR(IF(AC61&gt;5,AVERAGE(SMALL((F61,H61,J61,L61,N61,P61,R61,T61,V61,X61,Z61,AB61),{1,2,3,4,5})),AD61),"No race run")</f>
        <v>4.3764894847579276E-2</v>
      </c>
      <c r="AH61" s="24"/>
    </row>
    <row r="62" spans="2:34" x14ac:dyDescent="0.25">
      <c r="B62" s="36" t="s">
        <v>34</v>
      </c>
      <c r="C62" s="37" t="s">
        <v>81</v>
      </c>
      <c r="D62" s="37" t="s">
        <v>17</v>
      </c>
      <c r="E62" s="50"/>
      <c r="F62" s="29"/>
      <c r="G62" s="27">
        <v>7.3483796296296297E-2</v>
      </c>
      <c r="H62" s="29">
        <f>99.3%*(G62*86400)*POWER((6.2138818/10),1.07)/86400</f>
        <v>4.3857031234694303E-2</v>
      </c>
      <c r="I62" s="62"/>
      <c r="J62" s="30"/>
      <c r="K62" s="33"/>
      <c r="L62" s="30"/>
      <c r="M62" s="33"/>
      <c r="N62" s="28"/>
      <c r="O62" s="27"/>
      <c r="P62" s="29"/>
      <c r="Q62" s="27">
        <v>2.6921296296296294E-2</v>
      </c>
      <c r="R62" s="29">
        <f>99.9%*(Q62*86400)*POWER((6.2138818/3.9),1.07)/86400</f>
        <v>4.4271141862309848E-2</v>
      </c>
      <c r="S62" s="27"/>
      <c r="T62" s="32"/>
      <c r="U62" s="23"/>
      <c r="V62" s="28"/>
      <c r="W62" s="23">
        <v>4.3981481481481483E-2</v>
      </c>
      <c r="X62" s="29">
        <f>99.8%*(W62)</f>
        <v>4.3893518518518519E-2</v>
      </c>
      <c r="Y62" s="27">
        <v>4.3946759259259255E-2</v>
      </c>
      <c r="Z62" s="32">
        <f>98.7%*(Y62)</f>
        <v>4.3375451388888882E-2</v>
      </c>
      <c r="AA62" s="27">
        <v>7.9027777777777766E-2</v>
      </c>
      <c r="AB62" s="29">
        <f>97.3%*(AA62*86400)*POWER((6.2138818/10),1.07)/86400</f>
        <v>4.6215856628814583E-2</v>
      </c>
      <c r="AC62" s="42">
        <f t="shared" si="6"/>
        <v>5</v>
      </c>
      <c r="AD62" s="41">
        <f t="shared" si="7"/>
        <v>4.432259992664523E-2</v>
      </c>
      <c r="AE62" s="42">
        <f>IF(COUNT(F62,H62,J62,L62:N62,P62,R62,T62,#REF!,X62)&gt;5,5,COUNT(F62,H62,J62,L62:N62,P62,R62,T62,#REF!,X62))</f>
        <v>3</v>
      </c>
      <c r="AF62" s="43">
        <f>IFERROR(IF(AC62&gt;5,AVERAGE(SMALL((F62,H62,J62,L62,N62,P62,R62,T62,V62,X62,Z62,AB62),{1,2,3,4,5})),AD62),"No race run")</f>
        <v>4.432259992664523E-2</v>
      </c>
      <c r="AH62" s="24"/>
    </row>
    <row r="63" spans="2:34" hidden="1" x14ac:dyDescent="0.25">
      <c r="B63" s="25" t="s">
        <v>48</v>
      </c>
      <c r="C63" s="26" t="s">
        <v>49</v>
      </c>
      <c r="D63" s="26" t="s">
        <v>12</v>
      </c>
      <c r="E63" s="23">
        <v>0.12167824074074074</v>
      </c>
      <c r="F63" s="29">
        <f>98.2%*(E63*86400)*POWER((6.2138818/13.1094),1.07)/86400</f>
        <v>5.3753802912322193E-2</v>
      </c>
      <c r="G63" s="61"/>
      <c r="H63" s="29"/>
      <c r="I63" s="27"/>
      <c r="J63" s="28"/>
      <c r="K63" s="23"/>
      <c r="L63" s="29"/>
      <c r="M63" s="23"/>
      <c r="N63" s="28"/>
      <c r="O63" s="27"/>
      <c r="P63" s="29"/>
      <c r="Q63" s="27"/>
      <c r="R63" s="29"/>
      <c r="S63" s="27"/>
      <c r="T63" s="32"/>
      <c r="U63" s="23"/>
      <c r="V63" s="28"/>
      <c r="W63" s="23"/>
      <c r="X63" s="29"/>
      <c r="Y63" s="27"/>
      <c r="Z63" s="32"/>
      <c r="AA63" s="27"/>
      <c r="AB63" s="32"/>
      <c r="AC63" s="42">
        <f t="shared" si="6"/>
        <v>1</v>
      </c>
      <c r="AD63" s="41">
        <f t="shared" si="7"/>
        <v>5.3753802912322193E-2</v>
      </c>
      <c r="AE63" s="42">
        <f>IF(COUNT(F63,H63,J63,L63:N63,P63,R63,T63,#REF!,X63)&gt;5,5,COUNT(F63,H63,J63,L63:N63,P63,R63,T63,#REF!,X63))</f>
        <v>1</v>
      </c>
      <c r="AF63" s="43">
        <f>IFERROR(IF(AC63&gt;5,AVERAGE(SMALL((F63,H63,J63,L63,N63,P63,R63,T63,V63,X63,Z63,AB63),{1,2,3,4,5})),AD63),"No race run")</f>
        <v>5.3753802912322193E-2</v>
      </c>
      <c r="AH63" s="24"/>
    </row>
    <row r="64" spans="2:34" hidden="1" x14ac:dyDescent="0.25">
      <c r="B64" s="25"/>
      <c r="C64" s="26"/>
      <c r="D64" s="26"/>
      <c r="E64" s="23"/>
      <c r="F64" s="29"/>
      <c r="G64" s="61"/>
      <c r="H64" s="29"/>
      <c r="I64" s="27"/>
      <c r="J64" s="28"/>
      <c r="K64" s="23"/>
      <c r="L64" s="28"/>
      <c r="M64" s="23"/>
      <c r="N64" s="28"/>
      <c r="O64" s="27"/>
      <c r="P64" s="29"/>
      <c r="Q64" s="27"/>
      <c r="R64" s="29"/>
      <c r="S64" s="27"/>
      <c r="T64" s="32"/>
      <c r="U64" s="23"/>
      <c r="V64" s="28"/>
      <c r="W64" s="23"/>
      <c r="X64" s="28"/>
      <c r="Y64" s="27"/>
      <c r="Z64" s="32"/>
      <c r="AA64" s="27"/>
      <c r="AB64" s="32"/>
      <c r="AC64" s="42">
        <f t="shared" ref="AC64:AC92" si="8">COUNT(F64,H64,J64,L64,N64,P64,R64,T64,V64,X64,Z64,AB64)</f>
        <v>0</v>
      </c>
      <c r="AD64" s="41" t="str">
        <f t="shared" ref="AD64:AD70" si="9">IFERROR(AVERAGE(F64,H64,J64,L64,N64,P64,R64,T64,V64,X64,Z64,AB64),"No race run")</f>
        <v>No race run</v>
      </c>
      <c r="AE64" s="42">
        <f>IF(COUNT(F64,H64,J64,L64:N64,P64,R64,T64,#REF!,X64)&gt;5,5,COUNT(F64,H64,J64,L64:N64,P64,R64,T64,#REF!,X64))</f>
        <v>0</v>
      </c>
      <c r="AF64" s="43" t="str">
        <f>IFERROR(IF(AC64&gt;5,AVERAGE(SMALL((F64,H64,J64,L64,N64,P64,R64,T64,V64,X64,Z64,AB64),{1,2,3,4,5})),AD64),"No race run")</f>
        <v>No race run</v>
      </c>
      <c r="AH64" s="24"/>
    </row>
    <row r="65" spans="2:34" hidden="1" x14ac:dyDescent="0.25">
      <c r="B65" s="25"/>
      <c r="C65" s="26"/>
      <c r="D65" s="26"/>
      <c r="E65" s="23"/>
      <c r="F65" s="29"/>
      <c r="G65" s="61"/>
      <c r="H65" s="32"/>
      <c r="I65" s="27"/>
      <c r="J65" s="28"/>
      <c r="K65" s="23"/>
      <c r="L65" s="29"/>
      <c r="M65" s="23"/>
      <c r="N65" s="28"/>
      <c r="O65" s="27"/>
      <c r="P65" s="29"/>
      <c r="Q65" s="27"/>
      <c r="R65" s="29"/>
      <c r="S65" s="27"/>
      <c r="T65" s="32"/>
      <c r="U65" s="23"/>
      <c r="V65" s="28"/>
      <c r="W65" s="23"/>
      <c r="X65" s="29"/>
      <c r="Y65" s="27"/>
      <c r="Z65" s="32"/>
      <c r="AA65" s="27"/>
      <c r="AB65" s="32"/>
      <c r="AC65" s="42">
        <f t="shared" si="8"/>
        <v>0</v>
      </c>
      <c r="AD65" s="41" t="str">
        <f t="shared" si="9"/>
        <v>No race run</v>
      </c>
      <c r="AE65" s="42">
        <f>IF(COUNT(F65,H65,J65,L65:N65,P65,R65,T65,#REF!,X65)&gt;5,5,COUNT(F65,H65,J65,L65:N65,P65,R65,T65,#REF!,X65))</f>
        <v>0</v>
      </c>
      <c r="AF65" s="43" t="str">
        <f>IFERROR(IF(AC65&gt;5,AVERAGE(SMALL((F65,H65,J65,L65,N65,P65,R65,T65,V65,X65,Z65,AB65),{1,2,3,4,5})),AD65),"No race run")</f>
        <v>No race run</v>
      </c>
      <c r="AH65" s="24"/>
    </row>
    <row r="66" spans="2:34" hidden="1" x14ac:dyDescent="0.25">
      <c r="B66" s="25"/>
      <c r="C66" s="26"/>
      <c r="D66" s="26"/>
      <c r="E66" s="23"/>
      <c r="F66" s="29"/>
      <c r="G66" s="61"/>
      <c r="H66" s="32"/>
      <c r="I66" s="27"/>
      <c r="J66" s="28"/>
      <c r="K66" s="23"/>
      <c r="L66" s="28"/>
      <c r="M66" s="23"/>
      <c r="N66" s="28"/>
      <c r="O66" s="27"/>
      <c r="P66" s="32"/>
      <c r="Q66" s="27"/>
      <c r="R66" s="29"/>
      <c r="S66" s="27"/>
      <c r="T66" s="32"/>
      <c r="U66" s="23"/>
      <c r="V66" s="28"/>
      <c r="W66" s="23"/>
      <c r="X66" s="29"/>
      <c r="Y66" s="27"/>
      <c r="Z66" s="32"/>
      <c r="AA66" s="32"/>
      <c r="AB66" s="32"/>
      <c r="AC66" s="42">
        <f t="shared" si="8"/>
        <v>0</v>
      </c>
      <c r="AD66" s="41" t="str">
        <f t="shared" si="9"/>
        <v>No race run</v>
      </c>
      <c r="AE66" s="42">
        <f>IF(COUNT(F66,H66,J66,L66:N66,P66,R66,T66,#REF!,X66)&gt;5,5,COUNT(F66,H66,J66,L66:N66,P66,R66,T66,#REF!,X66))</f>
        <v>0</v>
      </c>
      <c r="AF66" s="43" t="str">
        <f>IFERROR(IF(AC66&gt;5,AVERAGE(SMALL((F66,H66,J66,L66,N66,P66,R66,T66,V66,X66,Z66,AB66),{1,2,3,4,5})),AD66),"No race run")</f>
        <v>No race run</v>
      </c>
      <c r="AH66" s="24"/>
    </row>
    <row r="67" spans="2:34" hidden="1" x14ac:dyDescent="0.25">
      <c r="B67" s="36"/>
      <c r="C67" s="37"/>
      <c r="D67" s="37"/>
      <c r="E67" s="23"/>
      <c r="F67" s="32"/>
      <c r="G67" s="61"/>
      <c r="H67" s="32"/>
      <c r="I67" s="27"/>
      <c r="J67" s="30"/>
      <c r="K67" s="33"/>
      <c r="L67" s="30"/>
      <c r="M67" s="33"/>
      <c r="N67" s="28"/>
      <c r="O67" s="27"/>
      <c r="P67" s="32"/>
      <c r="Q67" s="27"/>
      <c r="R67" s="29"/>
      <c r="S67" s="27"/>
      <c r="T67" s="32"/>
      <c r="U67" s="23"/>
      <c r="V67" s="28"/>
      <c r="W67" s="23"/>
      <c r="X67" s="28"/>
      <c r="Y67" s="27"/>
      <c r="Z67" s="29"/>
      <c r="AA67" s="29"/>
      <c r="AB67" s="29"/>
      <c r="AC67" s="42">
        <f t="shared" si="8"/>
        <v>0</v>
      </c>
      <c r="AD67" s="41" t="str">
        <f t="shared" si="9"/>
        <v>No race run</v>
      </c>
      <c r="AE67" s="42">
        <f>IF(COUNT(F67,H67,J67,L67:N67,P67,R67,T67,#REF!,X67)&gt;5,5,COUNT(F67,H67,J67,L67:N67,P67,R67,T67,#REF!,X67))</f>
        <v>0</v>
      </c>
      <c r="AF67" s="43" t="str">
        <f>IFERROR(IF(AC67&gt;5,AVERAGE(SMALL((F67,H67,J67,L67,N67,P67,R67,T67,V67,X67,Z67,AB67),{1,2,3,4,5})),AD67),"No race run")</f>
        <v>No race run</v>
      </c>
      <c r="AH67" s="24"/>
    </row>
    <row r="68" spans="2:34" hidden="1" x14ac:dyDescent="0.25">
      <c r="B68" s="36"/>
      <c r="C68" s="37"/>
      <c r="D68" s="37"/>
      <c r="E68" s="23"/>
      <c r="F68" s="29"/>
      <c r="G68" s="61"/>
      <c r="H68" s="29"/>
      <c r="I68" s="27"/>
      <c r="J68" s="28"/>
      <c r="K68" s="23"/>
      <c r="L68" s="28"/>
      <c r="M68" s="23"/>
      <c r="N68" s="28"/>
      <c r="O68" s="27"/>
      <c r="P68" s="32"/>
      <c r="Q68" s="27"/>
      <c r="R68" s="29"/>
      <c r="S68" s="27"/>
      <c r="T68" s="32"/>
      <c r="U68" s="23"/>
      <c r="V68" s="28"/>
      <c r="W68" s="23"/>
      <c r="X68" s="28"/>
      <c r="Y68" s="27"/>
      <c r="Z68" s="32"/>
      <c r="AA68" s="32"/>
      <c r="AB68" s="32"/>
      <c r="AC68" s="42">
        <f t="shared" si="8"/>
        <v>0</v>
      </c>
      <c r="AD68" s="41" t="str">
        <f t="shared" si="9"/>
        <v>No race run</v>
      </c>
      <c r="AE68" s="42">
        <f>IF(COUNT(F68,H68,J68,L68:N68,P68,R68,T68,#REF!,X68)&gt;5,5,COUNT(F68,H68,J68,L68:N68,P68,R68,T68,#REF!,X68))</f>
        <v>0</v>
      </c>
      <c r="AF68" s="43" t="str">
        <f>IFERROR(IF(AC68&gt;5,AVERAGE(SMALL((F68,H68,J68,L68,N68,P68,R68,T68,V68,X68,Z68,AB68),{1,2,3,4,5})),AD68),"No race run")</f>
        <v>No race run</v>
      </c>
      <c r="AH68" s="24"/>
    </row>
    <row r="69" spans="2:34" hidden="1" x14ac:dyDescent="0.25">
      <c r="B69" s="36"/>
      <c r="C69" s="37"/>
      <c r="D69" s="37"/>
      <c r="E69" s="23"/>
      <c r="F69" s="29"/>
      <c r="G69" s="61"/>
      <c r="H69" s="32"/>
      <c r="I69" s="27"/>
      <c r="J69" s="28"/>
      <c r="K69" s="23"/>
      <c r="L69" s="28"/>
      <c r="M69" s="23"/>
      <c r="N69" s="28"/>
      <c r="O69" s="27"/>
      <c r="P69" s="32"/>
      <c r="Q69" s="27"/>
      <c r="R69" s="29"/>
      <c r="S69" s="27"/>
      <c r="T69" s="32"/>
      <c r="U69" s="23"/>
      <c r="V69" s="28"/>
      <c r="W69" s="23"/>
      <c r="X69" s="29"/>
      <c r="Y69" s="27"/>
      <c r="Z69" s="32"/>
      <c r="AA69" s="32"/>
      <c r="AB69" s="32"/>
      <c r="AC69" s="42">
        <f t="shared" si="8"/>
        <v>0</v>
      </c>
      <c r="AD69" s="41" t="str">
        <f t="shared" si="9"/>
        <v>No race run</v>
      </c>
      <c r="AE69" s="42">
        <f>IF(COUNT(F69,H69,J69,L69:N69,P69,R69,T69,#REF!,X69)&gt;5,5,COUNT(F69,H69,J69,L69:N69,P69,R69,T69,#REF!,X69))</f>
        <v>0</v>
      </c>
      <c r="AF69" s="43" t="str">
        <f>IFERROR(IF(AC69&gt;5,AVERAGE(SMALL((F69,H69,J69,L69,N69,P69,R69,T69,V69,X69,Z69,AB69),{1,2,3,4,5})),AD69),"No race run")</f>
        <v>No race run</v>
      </c>
      <c r="AH69" s="24"/>
    </row>
    <row r="70" spans="2:34" hidden="1" x14ac:dyDescent="0.25">
      <c r="B70" s="36"/>
      <c r="C70" s="37"/>
      <c r="D70" s="37"/>
      <c r="E70" s="23"/>
      <c r="F70" s="32"/>
      <c r="G70" s="22"/>
      <c r="H70" s="32"/>
      <c r="I70" s="27"/>
      <c r="J70" s="28"/>
      <c r="K70" s="23"/>
      <c r="L70" s="28"/>
      <c r="M70" s="23"/>
      <c r="N70" s="28"/>
      <c r="O70" s="27"/>
      <c r="P70" s="29"/>
      <c r="Q70" s="27"/>
      <c r="R70" s="29"/>
      <c r="S70" s="27"/>
      <c r="T70" s="32"/>
      <c r="U70" s="23"/>
      <c r="V70" s="28"/>
      <c r="W70" s="23"/>
      <c r="X70" s="28"/>
      <c r="Y70" s="27"/>
      <c r="Z70" s="32"/>
      <c r="AA70" s="32"/>
      <c r="AB70" s="32"/>
      <c r="AC70" s="42">
        <f t="shared" si="8"/>
        <v>0</v>
      </c>
      <c r="AD70" s="41" t="str">
        <f t="shared" si="9"/>
        <v>No race run</v>
      </c>
      <c r="AE70" s="42">
        <f>IF(COUNT(F70,H70,J70,L70:N70,P70,R70,T70,#REF!,X70)&gt;5,5,COUNT(F70,H70,J70,L70:N70,P70,R70,T70,#REF!,X70))</f>
        <v>0</v>
      </c>
      <c r="AF70" s="43" t="str">
        <f>IFERROR(IF(AC70&gt;5,AVERAGE(SMALL((F70,H70,J70,L70,N70,P70,R70,T70,V70,X70,Z70,AB70),{1,2,3,4,5})),AD70),"No race run")</f>
        <v>No race run</v>
      </c>
      <c r="AH70" s="24"/>
    </row>
    <row r="71" spans="2:34" hidden="1" x14ac:dyDescent="0.25">
      <c r="B71" s="36"/>
      <c r="C71" s="37"/>
      <c r="D71" s="37"/>
      <c r="E71" s="23"/>
      <c r="F71" s="32"/>
      <c r="G71" s="22"/>
      <c r="H71" s="29"/>
      <c r="I71" s="27"/>
      <c r="J71" s="30"/>
      <c r="K71" s="33"/>
      <c r="L71" s="30"/>
      <c r="M71" s="33"/>
      <c r="N71" s="28"/>
      <c r="O71" s="27"/>
      <c r="P71" s="32"/>
      <c r="Q71" s="27"/>
      <c r="R71" s="29"/>
      <c r="S71" s="27"/>
      <c r="T71" s="32"/>
      <c r="U71" s="23"/>
      <c r="V71" s="28"/>
      <c r="W71" s="23"/>
      <c r="X71" s="28"/>
      <c r="Y71" s="27"/>
      <c r="Z71" s="32"/>
      <c r="AA71" s="32"/>
      <c r="AB71" s="32"/>
      <c r="AC71" s="42">
        <f t="shared" si="8"/>
        <v>0</v>
      </c>
      <c r="AD71" s="41" t="str">
        <f t="shared" ref="AD71:AD95" si="10">IFERROR(AVERAGE(F71,H71,J71,L71,N71, P71,R71,T71,V71,X71,Z71),"No race run")</f>
        <v>No race run</v>
      </c>
      <c r="AE71" s="42">
        <f>IF(COUNT(F71,H71,J71,L71:N71,P71,R71,T71,#REF!,X71)&gt;5,5,COUNT(F71,H71,J71,L71:N71,P71,R71,T71,#REF!,X71))</f>
        <v>0</v>
      </c>
      <c r="AF71" s="43" t="str">
        <f>IFERROR(IF(AC71&gt;5,AVERAGE(SMALL((F71,H71,J71,L71,N71,P71,R71,T71,V71,X71,Z71,AB71),{1,2,3,4,5})),AD71),"No race run")</f>
        <v>No race run</v>
      </c>
      <c r="AH71" s="24"/>
    </row>
    <row r="72" spans="2:34" hidden="1" x14ac:dyDescent="0.25">
      <c r="B72" s="36"/>
      <c r="C72" s="37"/>
      <c r="D72" s="37"/>
      <c r="E72" s="49"/>
      <c r="F72" s="29"/>
      <c r="G72" s="22"/>
      <c r="H72" s="32"/>
      <c r="I72" s="27"/>
      <c r="J72" s="28"/>
      <c r="K72" s="23"/>
      <c r="L72" s="29"/>
      <c r="M72" s="23"/>
      <c r="N72" s="28"/>
      <c r="O72" s="27"/>
      <c r="P72" s="32"/>
      <c r="Q72" s="27"/>
      <c r="R72" s="29"/>
      <c r="S72" s="27"/>
      <c r="T72" s="32"/>
      <c r="U72" s="23"/>
      <c r="V72" s="28"/>
      <c r="W72" s="23"/>
      <c r="X72" s="28"/>
      <c r="Y72" s="27"/>
      <c r="Z72" s="32"/>
      <c r="AA72" s="32"/>
      <c r="AB72" s="32"/>
      <c r="AC72" s="42">
        <f t="shared" si="8"/>
        <v>0</v>
      </c>
      <c r="AD72" s="41" t="str">
        <f t="shared" si="10"/>
        <v>No race run</v>
      </c>
      <c r="AE72" s="42">
        <f>IF(COUNT(F72,H72,J72,L72:N72,P72,R72,T72,#REF!,X72)&gt;5,5,COUNT(F72,H72,J72,L72:N72,P72,R72,T72,#REF!,X72))</f>
        <v>0</v>
      </c>
      <c r="AF72" s="43" t="str">
        <f>IFERROR(IF(AC72&gt;5,AVERAGE(SMALL((F72,H72,J72,L72,N72,P72,R72,T72,V72,X72,Z72,AB72),{1,2,3,4,5})),AD72),"No race run")</f>
        <v>No race run</v>
      </c>
      <c r="AH72" s="24"/>
    </row>
    <row r="73" spans="2:34" hidden="1" x14ac:dyDescent="0.25">
      <c r="B73" s="36"/>
      <c r="C73" s="37"/>
      <c r="D73" s="37"/>
      <c r="E73" s="23"/>
      <c r="F73" s="29"/>
      <c r="G73" s="22"/>
      <c r="H73" s="29"/>
      <c r="I73" s="27"/>
      <c r="J73" s="28"/>
      <c r="K73" s="23"/>
      <c r="L73" s="28"/>
      <c r="M73" s="23"/>
      <c r="N73" s="28"/>
      <c r="O73" s="27"/>
      <c r="P73" s="29"/>
      <c r="Q73" s="27"/>
      <c r="R73" s="29"/>
      <c r="S73" s="27"/>
      <c r="T73" s="32"/>
      <c r="U73" s="23"/>
      <c r="V73" s="28"/>
      <c r="W73" s="23"/>
      <c r="X73" s="28"/>
      <c r="Y73" s="27"/>
      <c r="Z73" s="32"/>
      <c r="AA73" s="32"/>
      <c r="AB73" s="32"/>
      <c r="AC73" s="42">
        <f t="shared" si="8"/>
        <v>0</v>
      </c>
      <c r="AD73" s="41" t="str">
        <f t="shared" si="10"/>
        <v>No race run</v>
      </c>
      <c r="AE73" s="42">
        <f>IF(COUNT(F73,H73,J73,L73:N73,P73,R73,T73,#REF!,X73)&gt;5,5,COUNT(F73,H73,J73,L73:N73,P73,R73,T73,#REF!,X73))</f>
        <v>0</v>
      </c>
      <c r="AF73" s="43" t="str">
        <f>IFERROR(IF(AC73&gt;5,AVERAGE(SMALL((F73,H73,J73,L73,N73,P73,R73,T73,V73,X73,Z73,AB73),{1,2,3,4,5})),AD73),"No race run")</f>
        <v>No race run</v>
      </c>
      <c r="AH73" s="24"/>
    </row>
    <row r="74" spans="2:34" hidden="1" x14ac:dyDescent="0.25">
      <c r="B74" s="36"/>
      <c r="C74" s="37"/>
      <c r="D74" s="37"/>
      <c r="E74" s="23"/>
      <c r="F74" s="29"/>
      <c r="G74" s="22"/>
      <c r="H74" s="32"/>
      <c r="I74" s="27"/>
      <c r="J74" s="28"/>
      <c r="K74" s="23"/>
      <c r="L74" s="28"/>
      <c r="M74" s="23"/>
      <c r="N74" s="28"/>
      <c r="O74" s="27"/>
      <c r="P74" s="32"/>
      <c r="Q74" s="27"/>
      <c r="R74" s="29"/>
      <c r="S74" s="27"/>
      <c r="T74" s="32"/>
      <c r="U74" s="23"/>
      <c r="V74" s="28"/>
      <c r="W74" s="23"/>
      <c r="X74" s="28"/>
      <c r="Y74" s="27"/>
      <c r="Z74" s="32"/>
      <c r="AA74" s="32"/>
      <c r="AB74" s="32"/>
      <c r="AC74" s="42">
        <f t="shared" si="8"/>
        <v>0</v>
      </c>
      <c r="AD74" s="41" t="str">
        <f t="shared" si="10"/>
        <v>No race run</v>
      </c>
      <c r="AE74" s="42">
        <f>IF(COUNT(F74,H74,J74,L74:N74,P74,R74,T74,#REF!,X74)&gt;5,5,COUNT(F74,H74,J74,L74:N74,P74,R74,T74,#REF!,X74))</f>
        <v>0</v>
      </c>
      <c r="AF74" s="43" t="str">
        <f>IFERROR(IF(AC74&gt;5,AVERAGE(SMALL((F74,H74,J74,L74,N74,P74,R74,T74,V74,X74,Z74,AB74),{1,2,3,4,5})),AD74),"No race run")</f>
        <v>No race run</v>
      </c>
      <c r="AH74" s="24"/>
    </row>
    <row r="75" spans="2:34" hidden="1" x14ac:dyDescent="0.25">
      <c r="B75" s="36"/>
      <c r="C75" s="37"/>
      <c r="D75" s="37"/>
      <c r="E75" s="47"/>
      <c r="F75" s="29"/>
      <c r="G75" s="22"/>
      <c r="H75" s="29"/>
      <c r="I75" s="27"/>
      <c r="J75" s="28"/>
      <c r="K75" s="23"/>
      <c r="L75" s="28"/>
      <c r="M75" s="23"/>
      <c r="N75" s="28"/>
      <c r="O75" s="23"/>
      <c r="P75" s="32"/>
      <c r="Q75" s="27"/>
      <c r="R75" s="29"/>
      <c r="S75" s="27"/>
      <c r="T75" s="32"/>
      <c r="U75" s="23"/>
      <c r="V75" s="28"/>
      <c r="W75" s="23"/>
      <c r="X75" s="28"/>
      <c r="Y75" s="27"/>
      <c r="Z75" s="32"/>
      <c r="AA75" s="32"/>
      <c r="AB75" s="32"/>
      <c r="AC75" s="42">
        <f t="shared" si="8"/>
        <v>0</v>
      </c>
      <c r="AD75" s="41" t="str">
        <f t="shared" si="10"/>
        <v>No race run</v>
      </c>
      <c r="AE75" s="42">
        <f>IF(COUNT(F75,H75,J75,L75:N75,P75,R75,T75,#REF!,X75)&gt;5,5,COUNT(F75,H75,J75,L75:N75,P75,R75,T75,#REF!,X75))</f>
        <v>0</v>
      </c>
      <c r="AF75" s="43" t="str">
        <f>IFERROR(IF(AC75&gt;5,AVERAGE(SMALL((F75,H75,J75,L75,N75,P75,R75,T75,V75,X75,Z75,AB75),{1,2,3,4,5})),AD75),"No race run")</f>
        <v>No race run</v>
      </c>
      <c r="AH75" s="24"/>
    </row>
    <row r="76" spans="2:34" hidden="1" x14ac:dyDescent="0.25">
      <c r="B76" s="36"/>
      <c r="C76" s="37"/>
      <c r="D76" s="37"/>
      <c r="E76" s="23"/>
      <c r="F76" s="29"/>
      <c r="G76" s="22"/>
      <c r="H76" s="32"/>
      <c r="I76" s="27"/>
      <c r="J76" s="28"/>
      <c r="K76" s="23"/>
      <c r="L76" s="28"/>
      <c r="M76" s="23"/>
      <c r="N76" s="28"/>
      <c r="O76" s="27"/>
      <c r="P76" s="32"/>
      <c r="Q76" s="27"/>
      <c r="R76" s="29"/>
      <c r="S76" s="27"/>
      <c r="T76" s="32"/>
      <c r="U76" s="23"/>
      <c r="V76" s="28"/>
      <c r="W76" s="23"/>
      <c r="X76" s="28"/>
      <c r="Y76" s="27"/>
      <c r="Z76" s="32"/>
      <c r="AA76" s="32"/>
      <c r="AB76" s="32"/>
      <c r="AC76" s="42">
        <f t="shared" si="8"/>
        <v>0</v>
      </c>
      <c r="AD76" s="41" t="str">
        <f t="shared" si="10"/>
        <v>No race run</v>
      </c>
      <c r="AE76" s="42">
        <f>IF(COUNT(F76,H76,J76,L76:N76,P76,R76,T76,#REF!,X76)&gt;5,5,COUNT(F76,H76,J76,L76:N76,P76,R76,T76,#REF!,X76))</f>
        <v>0</v>
      </c>
      <c r="AF76" s="43" t="str">
        <f>IFERROR(IF(AC76&gt;5,AVERAGE(SMALL((F76,H76,J76,L76,N76,P76,R76,T76,V76,X76,Z76,AB76),{1,2,3,4,5})),AD76),"No race run")</f>
        <v>No race run</v>
      </c>
      <c r="AH76" s="24"/>
    </row>
    <row r="77" spans="2:34" hidden="1" x14ac:dyDescent="0.25">
      <c r="B77" s="36"/>
      <c r="C77" s="37"/>
      <c r="D77" s="37"/>
      <c r="E77" s="23"/>
      <c r="F77" s="29"/>
      <c r="G77" s="22"/>
      <c r="H77" s="32"/>
      <c r="I77" s="27"/>
      <c r="J77" s="28"/>
      <c r="K77" s="23"/>
      <c r="L77" s="28"/>
      <c r="M77" s="23"/>
      <c r="N77" s="28"/>
      <c r="O77" s="27"/>
      <c r="P77" s="29"/>
      <c r="Q77" s="27"/>
      <c r="R77" s="29"/>
      <c r="S77" s="27"/>
      <c r="T77" s="32"/>
      <c r="U77" s="23"/>
      <c r="V77" s="28"/>
      <c r="W77" s="23"/>
      <c r="X77" s="28"/>
      <c r="Y77" s="27"/>
      <c r="Z77" s="32"/>
      <c r="AA77" s="32"/>
      <c r="AB77" s="32"/>
      <c r="AC77" s="42">
        <f t="shared" si="8"/>
        <v>0</v>
      </c>
      <c r="AD77" s="41" t="str">
        <f t="shared" si="10"/>
        <v>No race run</v>
      </c>
      <c r="AE77" s="42">
        <f>IF(COUNT(F77,H77,J77,L77:N77,P77,R77,T77,#REF!,X77)&gt;5,5,COUNT(F77,H77,J77,L77:N77,P77,R77,T77,#REF!,X77))</f>
        <v>0</v>
      </c>
      <c r="AF77" s="43" t="str">
        <f>IFERROR(IF(AC77&gt;5,AVERAGE(SMALL((F77,H77,J77,L77,N77,P77,R77,T77,V77,X77,Z77,AB77),{1,2,3,4,5})),AD77),"No race run")</f>
        <v>No race run</v>
      </c>
      <c r="AH77" s="24"/>
    </row>
    <row r="78" spans="2:34" hidden="1" x14ac:dyDescent="0.25">
      <c r="B78" s="25"/>
      <c r="C78" s="26"/>
      <c r="D78" s="26"/>
      <c r="E78" s="23"/>
      <c r="F78" s="29"/>
      <c r="G78" s="22"/>
      <c r="H78" s="32"/>
      <c r="I78" s="27"/>
      <c r="J78" s="30"/>
      <c r="K78" s="33"/>
      <c r="L78" s="30"/>
      <c r="M78" s="33"/>
      <c r="N78" s="28"/>
      <c r="O78" s="27"/>
      <c r="P78" s="32"/>
      <c r="Q78" s="27"/>
      <c r="R78" s="32"/>
      <c r="S78" s="27"/>
      <c r="T78" s="32"/>
      <c r="U78" s="23"/>
      <c r="V78" s="28"/>
      <c r="W78" s="23"/>
      <c r="X78" s="28"/>
      <c r="Y78" s="27"/>
      <c r="Z78" s="29"/>
      <c r="AA78" s="29"/>
      <c r="AB78" s="29"/>
      <c r="AC78" s="42">
        <f t="shared" si="8"/>
        <v>0</v>
      </c>
      <c r="AD78" s="41" t="str">
        <f t="shared" si="10"/>
        <v>No race run</v>
      </c>
      <c r="AE78" s="42">
        <f>IF(COUNT(F78,H78,J78,L78:N78,P78,R78,T78,#REF!,X78)&gt;5,5,COUNT(F78,H78,J78,L78:N78,P78,R78,T78,#REF!,X78))</f>
        <v>0</v>
      </c>
      <c r="AF78" s="43" t="str">
        <f>IFERROR(IF(AC78&gt;5,AVERAGE(SMALL((F78,H78,J78,L78,N78,P78,R78,T78,V78,X78,Z78,AB78),{1,2,3,4,5})),AD78),"No race run")</f>
        <v>No race run</v>
      </c>
      <c r="AH78" s="24"/>
    </row>
    <row r="79" spans="2:34" hidden="1" x14ac:dyDescent="0.25">
      <c r="B79" s="25"/>
      <c r="C79" s="26"/>
      <c r="D79" s="26"/>
      <c r="E79" s="23"/>
      <c r="F79" s="29"/>
      <c r="G79" s="22"/>
      <c r="H79" s="32"/>
      <c r="I79" s="27"/>
      <c r="J79" s="28"/>
      <c r="K79" s="23"/>
      <c r="L79" s="28"/>
      <c r="M79" s="23"/>
      <c r="N79" s="28"/>
      <c r="O79" s="27"/>
      <c r="P79" s="32"/>
      <c r="Q79" s="27"/>
      <c r="R79" s="29"/>
      <c r="S79" s="27"/>
      <c r="T79" s="32"/>
      <c r="U79" s="23"/>
      <c r="V79" s="28"/>
      <c r="W79" s="23"/>
      <c r="X79" s="28"/>
      <c r="Y79" s="27"/>
      <c r="Z79" s="32"/>
      <c r="AA79" s="32"/>
      <c r="AB79" s="32"/>
      <c r="AC79" s="42">
        <f t="shared" si="8"/>
        <v>0</v>
      </c>
      <c r="AD79" s="41" t="str">
        <f t="shared" si="10"/>
        <v>No race run</v>
      </c>
      <c r="AE79" s="42">
        <f>IF(COUNT(F79,H79,J79,L79:N79,P79,R79,T79,#REF!,X79)&gt;5,5,COUNT(F79,H79,J79,L79:N79,P79,R79,T79,#REF!,X79))</f>
        <v>0</v>
      </c>
      <c r="AF79" s="43" t="str">
        <f>IFERROR(IF(AC79&gt;5,AVERAGE(SMALL((F79,H79,J79,L79,N79,P79,R79,T79,V79,X79,Z79,AB79),{1,2,3,4,5})),AD79),"No race run")</f>
        <v>No race run</v>
      </c>
      <c r="AH79" s="24"/>
    </row>
    <row r="80" spans="2:34" hidden="1" x14ac:dyDescent="0.25">
      <c r="B80" s="36"/>
      <c r="C80" s="37"/>
      <c r="D80" s="37"/>
      <c r="E80" s="23"/>
      <c r="F80" s="29"/>
      <c r="G80" s="22"/>
      <c r="H80" s="32"/>
      <c r="I80" s="27"/>
      <c r="J80" s="30"/>
      <c r="K80" s="33"/>
      <c r="L80" s="30"/>
      <c r="M80" s="33"/>
      <c r="N80" s="28"/>
      <c r="O80" s="27"/>
      <c r="P80" s="32"/>
      <c r="Q80" s="27"/>
      <c r="R80" s="29"/>
      <c r="S80" s="27"/>
      <c r="T80" s="32"/>
      <c r="U80" s="23"/>
      <c r="V80" s="28"/>
      <c r="W80" s="23"/>
      <c r="X80" s="28"/>
      <c r="Y80" s="27"/>
      <c r="Z80" s="32"/>
      <c r="AA80" s="32"/>
      <c r="AB80" s="32"/>
      <c r="AC80" s="42">
        <f t="shared" si="8"/>
        <v>0</v>
      </c>
      <c r="AD80" s="41" t="str">
        <f t="shared" si="10"/>
        <v>No race run</v>
      </c>
      <c r="AE80" s="42">
        <f>IF(COUNT(F80,H80,J80,L80:N80,P80,R80,T80,#REF!,X80)&gt;5,5,COUNT(F80,H80,J80,L80:N80,P80,R80,T80,#REF!,X80))</f>
        <v>0</v>
      </c>
      <c r="AF80" s="43" t="str">
        <f>IFERROR(IF(AC80&gt;5,AVERAGE(SMALL((F80,H80,J80,L80,N80,P80,R80,T80,V80,X80,Z80,AB80),{1,2,3,4,5})),AD80),"No race run")</f>
        <v>No race run</v>
      </c>
    </row>
    <row r="81" spans="2:32" hidden="1" x14ac:dyDescent="0.25">
      <c r="B81" s="36"/>
      <c r="C81" s="37"/>
      <c r="D81" s="37"/>
      <c r="E81" s="23"/>
      <c r="F81" s="29"/>
      <c r="G81" s="22"/>
      <c r="H81" s="29"/>
      <c r="I81" s="27"/>
      <c r="J81" s="30"/>
      <c r="K81" s="33"/>
      <c r="L81" s="29"/>
      <c r="M81" s="23"/>
      <c r="N81" s="28"/>
      <c r="O81" s="27"/>
      <c r="P81" s="32"/>
      <c r="Q81" s="27"/>
      <c r="R81" s="32"/>
      <c r="S81" s="27"/>
      <c r="T81" s="32"/>
      <c r="U81" s="23"/>
      <c r="V81" s="28"/>
      <c r="W81" s="23"/>
      <c r="X81" s="28"/>
      <c r="Y81" s="27"/>
      <c r="Z81" s="29"/>
      <c r="AA81" s="29"/>
      <c r="AB81" s="29"/>
      <c r="AC81" s="42">
        <f t="shared" si="8"/>
        <v>0</v>
      </c>
      <c r="AD81" s="41" t="str">
        <f t="shared" si="10"/>
        <v>No race run</v>
      </c>
      <c r="AE81" s="42">
        <f>IF(COUNT(F81,H81,J81,L81:N81,P81,R81,T81,#REF!,X81)&gt;5,5,COUNT(F81,H81,J81,L81:N81,P81,R81,T81,#REF!,X81))</f>
        <v>0</v>
      </c>
      <c r="AF81" s="43" t="str">
        <f>IFERROR(IF(AC81&gt;5,AVERAGE(SMALL((F81,H81,J81,L81,N81,P81,R81,T81,V81,X81,Z81,AB81),{1,2,3,4,5})),AD81),"No race run")</f>
        <v>No race run</v>
      </c>
    </row>
    <row r="82" spans="2:32" hidden="1" x14ac:dyDescent="0.25">
      <c r="B82" s="25"/>
      <c r="C82" s="26"/>
      <c r="D82" s="26"/>
      <c r="E82" s="23"/>
      <c r="F82" s="29"/>
      <c r="G82" s="22"/>
      <c r="H82" s="29"/>
      <c r="I82" s="27"/>
      <c r="J82" s="30"/>
      <c r="K82" s="33"/>
      <c r="L82" s="30"/>
      <c r="M82" s="33"/>
      <c r="N82" s="28"/>
      <c r="O82" s="27"/>
      <c r="P82" s="32"/>
      <c r="Q82" s="27"/>
      <c r="R82" s="32"/>
      <c r="S82" s="27"/>
      <c r="T82" s="32"/>
      <c r="U82" s="23"/>
      <c r="V82" s="28"/>
      <c r="W82" s="23"/>
      <c r="X82" s="28"/>
      <c r="Y82" s="27"/>
      <c r="Z82" s="29"/>
      <c r="AA82" s="29"/>
      <c r="AB82" s="29"/>
      <c r="AC82" s="42">
        <f t="shared" si="8"/>
        <v>0</v>
      </c>
      <c r="AD82" s="41" t="str">
        <f t="shared" si="10"/>
        <v>No race run</v>
      </c>
      <c r="AE82" s="42">
        <f>IF(COUNT(F82,H82,J82,L82:N82,P82,R82,T82,#REF!,X82)&gt;5,5,COUNT(F82,H82,J82,L82:N82,P82,R82,T82,#REF!,X82))</f>
        <v>0</v>
      </c>
      <c r="AF82" s="43" t="str">
        <f>IFERROR(IF(AC82&gt;5,AVERAGE(SMALL((F82,H82,J82,L82,N82,P82,R82,T82,V82,X82,Z82,AB82),{1,2,3,4,5})),AD82),"No race run")</f>
        <v>No race run</v>
      </c>
    </row>
    <row r="83" spans="2:32" hidden="1" x14ac:dyDescent="0.25">
      <c r="B83" s="36"/>
      <c r="C83" s="37"/>
      <c r="D83" s="37"/>
      <c r="E83" s="23"/>
      <c r="F83" s="32"/>
      <c r="G83" s="28"/>
      <c r="H83" s="32"/>
      <c r="I83" s="27"/>
      <c r="J83" s="30"/>
      <c r="K83" s="33"/>
      <c r="L83" s="30"/>
      <c r="M83" s="33"/>
      <c r="N83" s="28"/>
      <c r="O83" s="23"/>
      <c r="P83" s="32"/>
      <c r="Q83" s="27"/>
      <c r="R83" s="32"/>
      <c r="S83" s="27"/>
      <c r="T83" s="32"/>
      <c r="U83" s="23"/>
      <c r="V83" s="28"/>
      <c r="W83" s="23"/>
      <c r="X83" s="29"/>
      <c r="Y83" s="27"/>
      <c r="Z83" s="32"/>
      <c r="AA83" s="32"/>
      <c r="AB83" s="32"/>
      <c r="AC83" s="42">
        <f t="shared" si="8"/>
        <v>0</v>
      </c>
      <c r="AD83" s="41" t="str">
        <f t="shared" si="10"/>
        <v>No race run</v>
      </c>
      <c r="AE83" s="42">
        <f>IF(COUNT(F83,H83,J83,L83:N83,P83,R83,T83,#REF!,X83)&gt;5,5,COUNT(F83,H83,J83,L83:N83,P83,R83,T83,#REF!,X83))</f>
        <v>0</v>
      </c>
      <c r="AF83" s="43" t="str">
        <f>IFERROR(IF(AC83&gt;5,AVERAGE(SMALL((F83,H83,J83,L83,N83,P83,R83,T83,V83,X83,Z83,AB83),{1,2,3,4,5})),AD83),"No race run")</f>
        <v>No race run</v>
      </c>
    </row>
    <row r="84" spans="2:32" hidden="1" x14ac:dyDescent="0.25">
      <c r="B84" s="36"/>
      <c r="C84" s="37"/>
      <c r="D84" s="37"/>
      <c r="E84" s="23"/>
      <c r="F84" s="29"/>
      <c r="G84" s="22"/>
      <c r="H84" s="32"/>
      <c r="I84" s="27"/>
      <c r="J84" s="28"/>
      <c r="K84" s="23"/>
      <c r="L84" s="28"/>
      <c r="M84" s="23"/>
      <c r="N84" s="28"/>
      <c r="O84" s="27"/>
      <c r="P84" s="29"/>
      <c r="Q84" s="27"/>
      <c r="R84" s="29"/>
      <c r="S84" s="27"/>
      <c r="T84" s="32"/>
      <c r="U84" s="23"/>
      <c r="V84" s="28"/>
      <c r="W84" s="23"/>
      <c r="X84" s="28"/>
      <c r="Y84" s="27"/>
      <c r="Z84" s="32"/>
      <c r="AA84" s="32"/>
      <c r="AB84" s="32"/>
      <c r="AC84" s="42">
        <f t="shared" si="8"/>
        <v>0</v>
      </c>
      <c r="AD84" s="41" t="str">
        <f t="shared" si="10"/>
        <v>No race run</v>
      </c>
      <c r="AE84" s="42">
        <f>IF(COUNT(F84,H84,J84,L84:N84,P84,R84,T84,#REF!,X84)&gt;5,5,COUNT(F84,H84,J84,L84:N84,P84,R84,T84,#REF!,X84))</f>
        <v>0</v>
      </c>
      <c r="AF84" s="43" t="str">
        <f>IFERROR(IF(AC84&gt;5,AVERAGE(SMALL((F84,H84,J84,L84,N84,P84,R84,T84,V84,X84,Z84,AB84),{1,2,3,4,5})),AD84),"No race run")</f>
        <v>No race run</v>
      </c>
    </row>
    <row r="85" spans="2:32" hidden="1" x14ac:dyDescent="0.25">
      <c r="B85" s="36"/>
      <c r="C85" s="37"/>
      <c r="D85" s="37"/>
      <c r="E85" s="23"/>
      <c r="F85" s="29"/>
      <c r="G85" s="22"/>
      <c r="H85" s="32"/>
      <c r="I85" s="27"/>
      <c r="J85" s="30"/>
      <c r="K85" s="33"/>
      <c r="L85" s="30"/>
      <c r="M85" s="33"/>
      <c r="N85" s="28"/>
      <c r="O85" s="27"/>
      <c r="P85" s="32"/>
      <c r="Q85" s="27"/>
      <c r="R85" s="29"/>
      <c r="S85" s="27"/>
      <c r="T85" s="32"/>
      <c r="U85" s="23"/>
      <c r="V85" s="28"/>
      <c r="W85" s="23"/>
      <c r="X85" s="28"/>
      <c r="Y85" s="27"/>
      <c r="Z85" s="32"/>
      <c r="AA85" s="32"/>
      <c r="AB85" s="32"/>
      <c r="AC85" s="42">
        <f t="shared" si="8"/>
        <v>0</v>
      </c>
      <c r="AD85" s="41" t="str">
        <f t="shared" si="10"/>
        <v>No race run</v>
      </c>
      <c r="AE85" s="42">
        <f>IF(COUNT(F85,H85,J85,L85:N85,P85,R85,T85,#REF!,X85)&gt;5,5,COUNT(F85,H85,J85,L85:N85,P85,R85,T85,#REF!,X85))</f>
        <v>0</v>
      </c>
      <c r="AF85" s="43" t="str">
        <f>IFERROR(IF(AC85&gt;5,AVERAGE(SMALL((F85,H85,J85,L85,N85,P85,R85,T85,V85,X85,Z85,AB85),{1,2,3,4,5})),AD85),"No race run")</f>
        <v>No race run</v>
      </c>
    </row>
    <row r="86" spans="2:32" hidden="1" x14ac:dyDescent="0.25">
      <c r="B86" s="36"/>
      <c r="C86" s="37"/>
      <c r="D86" s="37"/>
      <c r="E86" s="23"/>
      <c r="F86" s="29"/>
      <c r="G86" s="22"/>
      <c r="H86" s="29"/>
      <c r="I86" s="27"/>
      <c r="J86" s="30"/>
      <c r="K86" s="33"/>
      <c r="L86" s="30"/>
      <c r="M86" s="33"/>
      <c r="N86" s="28"/>
      <c r="O86" s="27"/>
      <c r="P86" s="32"/>
      <c r="Q86" s="27"/>
      <c r="R86" s="32"/>
      <c r="S86" s="27"/>
      <c r="T86" s="32"/>
      <c r="U86" s="23"/>
      <c r="V86" s="28"/>
      <c r="W86" s="23"/>
      <c r="X86" s="28"/>
      <c r="Y86" s="27"/>
      <c r="Z86" s="32"/>
      <c r="AA86" s="32"/>
      <c r="AB86" s="32"/>
      <c r="AC86" s="42">
        <f t="shared" si="8"/>
        <v>0</v>
      </c>
      <c r="AD86" s="41" t="str">
        <f t="shared" si="10"/>
        <v>No race run</v>
      </c>
      <c r="AE86" s="42">
        <f>IF(COUNT(F86,H86,J86,L86:N86,P86,R86,T86,#REF!,X86)&gt;5,5,COUNT(F86,H86,J86,L86:N86,P86,R86,T86,#REF!,X86))</f>
        <v>0</v>
      </c>
      <c r="AF86" s="43" t="str">
        <f>IFERROR(IF(AC86&gt;5,AVERAGE(SMALL((F86,H86,J86,L86,N86, P86,R86,T86,V86,X86,Z86),{1,2,3,4,5})),AD86),"No race run")</f>
        <v>No race run</v>
      </c>
    </row>
    <row r="87" spans="2:32" hidden="1" x14ac:dyDescent="0.25">
      <c r="B87" s="25"/>
      <c r="C87" s="26"/>
      <c r="D87" s="26"/>
      <c r="E87" s="23"/>
      <c r="F87" s="29"/>
      <c r="G87" s="22"/>
      <c r="H87" s="32"/>
      <c r="I87" s="27"/>
      <c r="J87" s="30"/>
      <c r="K87" s="33"/>
      <c r="L87" s="30"/>
      <c r="M87" s="33"/>
      <c r="N87" s="28"/>
      <c r="O87" s="27"/>
      <c r="P87" s="32"/>
      <c r="Q87" s="27"/>
      <c r="R87" s="32"/>
      <c r="S87" s="27"/>
      <c r="T87" s="32"/>
      <c r="U87" s="23"/>
      <c r="V87" s="28"/>
      <c r="W87" s="23"/>
      <c r="X87" s="28"/>
      <c r="Y87" s="27"/>
      <c r="Z87" s="32"/>
      <c r="AA87" s="32"/>
      <c r="AB87" s="32"/>
      <c r="AC87" s="42">
        <f t="shared" si="8"/>
        <v>0</v>
      </c>
      <c r="AD87" s="41" t="str">
        <f t="shared" si="10"/>
        <v>No race run</v>
      </c>
      <c r="AE87" s="42">
        <f>IF(COUNT(F87,H87,J87,L87:N87,P87,R87,T87,#REF!,X87)&gt;5,5,COUNT(F87,H87,J87,L87:N87,P87,R87,T87,#REF!,X87))</f>
        <v>0</v>
      </c>
      <c r="AF87" s="43" t="str">
        <f>IFERROR(IF(AC87&gt;5,AVERAGE(SMALL((F87,H87,J87,L87,N87, P87,R87,T87,V87,X87,Z87),{1,2,3,4,5})),AD87),"No race run")</f>
        <v>No race run</v>
      </c>
    </row>
    <row r="88" spans="2:32" hidden="1" x14ac:dyDescent="0.25">
      <c r="B88" s="36"/>
      <c r="C88" s="37"/>
      <c r="D88" s="37"/>
      <c r="E88" s="23"/>
      <c r="F88" s="32"/>
      <c r="G88" s="22"/>
      <c r="H88" s="32"/>
      <c r="I88" s="27"/>
      <c r="J88" s="30"/>
      <c r="K88" s="33"/>
      <c r="L88" s="30"/>
      <c r="M88" s="33"/>
      <c r="N88" s="28"/>
      <c r="O88" s="27"/>
      <c r="P88" s="32"/>
      <c r="Q88" s="27"/>
      <c r="R88" s="32"/>
      <c r="S88" s="27"/>
      <c r="T88" s="32"/>
      <c r="U88" s="32"/>
      <c r="V88" s="28"/>
      <c r="W88" s="23"/>
      <c r="X88" s="28"/>
      <c r="Y88" s="27"/>
      <c r="Z88" s="32"/>
      <c r="AA88" s="32"/>
      <c r="AB88" s="32"/>
      <c r="AC88" s="42">
        <f t="shared" si="8"/>
        <v>0</v>
      </c>
      <c r="AD88" s="41" t="str">
        <f t="shared" si="10"/>
        <v>No race run</v>
      </c>
      <c r="AE88" s="42">
        <f>IF(COUNT(F88,H88,J88,L88:N88,P88,R88,T88,#REF!,X88)&gt;5,5,COUNT(F88,H88,J88,L88:N88,P88,R88,T88,#REF!,X88))</f>
        <v>0</v>
      </c>
      <c r="AF88" s="43" t="str">
        <f>IFERROR(IF(AC88&gt;5,AVERAGE(SMALL((F88,H88,J88,L88,N88, P88,R88,T88,V88,X88,Z88),{1,2,3,4,5})),AD88),"No race run")</f>
        <v>No race run</v>
      </c>
    </row>
    <row r="89" spans="2:32" hidden="1" x14ac:dyDescent="0.25">
      <c r="B89" s="36"/>
      <c r="C89" s="37"/>
      <c r="D89" s="37"/>
      <c r="E89" s="23"/>
      <c r="F89" s="29"/>
      <c r="G89" s="22"/>
      <c r="H89" s="32"/>
      <c r="I89" s="27"/>
      <c r="J89" s="30"/>
      <c r="K89" s="33"/>
      <c r="L89" s="30"/>
      <c r="M89" s="33"/>
      <c r="N89" s="28"/>
      <c r="O89" s="27"/>
      <c r="P89" s="32"/>
      <c r="Q89" s="27"/>
      <c r="R89" s="32"/>
      <c r="S89" s="27"/>
      <c r="T89" s="32"/>
      <c r="U89" s="32"/>
      <c r="V89" s="28"/>
      <c r="W89" s="23"/>
      <c r="X89" s="28"/>
      <c r="Y89" s="27"/>
      <c r="Z89" s="32"/>
      <c r="AA89" s="32"/>
      <c r="AB89" s="32"/>
      <c r="AC89" s="42">
        <f t="shared" si="8"/>
        <v>0</v>
      </c>
      <c r="AD89" s="41" t="str">
        <f t="shared" si="10"/>
        <v>No race run</v>
      </c>
      <c r="AE89" s="42">
        <f>IF(COUNT(F89,H89,J89,L89:N89,P89,R89,T89,#REF!,X89)&gt;5,5,COUNT(F89,H89,J89,L89:N89,P89,R89,T89,#REF!,X89))</f>
        <v>0</v>
      </c>
      <c r="AF89" s="43" t="str">
        <f>IFERROR(IF(AC89&gt;5,AVERAGE(SMALL((F89,H89,J89,L89,N89, P89,R89,T89,V89,X89,Z89),{1,2,3,4,5})),AD89),"No race run")</f>
        <v>No race run</v>
      </c>
    </row>
    <row r="90" spans="2:32" hidden="1" x14ac:dyDescent="0.25">
      <c r="B90" s="25"/>
      <c r="C90" s="26"/>
      <c r="D90" s="26"/>
      <c r="E90" s="23"/>
      <c r="F90" s="29"/>
      <c r="G90" s="22"/>
      <c r="H90" s="32"/>
      <c r="I90" s="27"/>
      <c r="J90" s="30"/>
      <c r="K90" s="33"/>
      <c r="L90" s="30"/>
      <c r="M90" s="33"/>
      <c r="N90" s="28"/>
      <c r="O90" s="27"/>
      <c r="P90" s="32"/>
      <c r="Q90" s="27"/>
      <c r="R90" s="32"/>
      <c r="S90" s="27"/>
      <c r="T90" s="32"/>
      <c r="U90" s="32"/>
      <c r="V90" s="28"/>
      <c r="W90" s="23"/>
      <c r="X90" s="28"/>
      <c r="Y90" s="27"/>
      <c r="Z90" s="32"/>
      <c r="AA90" s="32"/>
      <c r="AB90" s="32"/>
      <c r="AC90" s="42">
        <f t="shared" si="8"/>
        <v>0</v>
      </c>
      <c r="AD90" s="41" t="str">
        <f t="shared" si="10"/>
        <v>No race run</v>
      </c>
      <c r="AE90" s="42">
        <f>IF(COUNT(F90,H90,J90,L90:N90,P90,R90,T90,#REF!,X90)&gt;5,5,COUNT(F90,H90,J90,L90:N90,P90,R90,T90,#REF!,X90))</f>
        <v>0</v>
      </c>
      <c r="AF90" s="43" t="str">
        <f>IFERROR(IF(AC90&gt;5,AVERAGE(SMALL((F90,H90,J90,L90,N90, P90,R90,T90,V90,X90,Z90),{1,2,3,4,5})),AD90),"No race run")</f>
        <v>No race run</v>
      </c>
    </row>
    <row r="91" spans="2:32" hidden="1" x14ac:dyDescent="0.25">
      <c r="B91" s="36"/>
      <c r="C91" s="37"/>
      <c r="D91" s="37"/>
      <c r="E91" s="23"/>
      <c r="F91" s="29"/>
      <c r="G91" s="22"/>
      <c r="H91" s="32"/>
      <c r="I91" s="27"/>
      <c r="J91" s="30"/>
      <c r="K91" s="33"/>
      <c r="L91" s="30"/>
      <c r="M91" s="33"/>
      <c r="N91" s="28"/>
      <c r="O91" s="27"/>
      <c r="P91" s="32"/>
      <c r="Q91" s="27"/>
      <c r="R91" s="32"/>
      <c r="S91" s="27"/>
      <c r="T91" s="32"/>
      <c r="U91" s="32"/>
      <c r="V91" s="28"/>
      <c r="W91" s="23"/>
      <c r="X91" s="28"/>
      <c r="Y91" s="27"/>
      <c r="Z91" s="32"/>
      <c r="AA91" s="32"/>
      <c r="AB91" s="32"/>
      <c r="AC91" s="42">
        <f t="shared" si="8"/>
        <v>0</v>
      </c>
      <c r="AD91" s="41" t="str">
        <f t="shared" si="10"/>
        <v>No race run</v>
      </c>
      <c r="AE91" s="42">
        <f>IF(COUNT(F91,H91,J91,L91:N91,P91,R91,T91,#REF!,X91)&gt;5,5,COUNT(F91,H91,J91,L91:N91,P91,R91,T91,#REF!,X91))</f>
        <v>0</v>
      </c>
      <c r="AF91" s="43" t="str">
        <f>IFERROR(IF(AC91&gt;5,AVERAGE(SMALL((F91,H91,J91,L91,N91, P91,R91,T91,V91,X91,Z91),{1,2,3,4,5})),AD91),"No race run")</f>
        <v>No race run</v>
      </c>
    </row>
    <row r="92" spans="2:32" hidden="1" x14ac:dyDescent="0.25">
      <c r="B92" s="25"/>
      <c r="C92" s="26"/>
      <c r="D92" s="26"/>
      <c r="E92" s="23"/>
      <c r="F92" s="29"/>
      <c r="G92" s="31"/>
      <c r="H92" s="38"/>
      <c r="I92" s="62"/>
      <c r="J92" s="30"/>
      <c r="K92" s="33"/>
      <c r="L92" s="30"/>
      <c r="M92" s="33"/>
      <c r="N92" s="28"/>
      <c r="O92" s="27"/>
      <c r="P92" s="32"/>
      <c r="Q92" s="27"/>
      <c r="R92" s="32"/>
      <c r="S92" s="27"/>
      <c r="T92" s="32"/>
      <c r="U92" s="32"/>
      <c r="V92" s="28"/>
      <c r="W92" s="23"/>
      <c r="X92" s="28"/>
      <c r="Y92" s="27"/>
      <c r="Z92" s="32"/>
      <c r="AA92" s="32"/>
      <c r="AB92" s="32"/>
      <c r="AC92" s="42">
        <f t="shared" si="8"/>
        <v>0</v>
      </c>
      <c r="AD92" s="41" t="str">
        <f t="shared" si="10"/>
        <v>No race run</v>
      </c>
      <c r="AE92" s="42">
        <f>IF(COUNT(F92,H92,J92,L92:N92,P92,R92,T92,#REF!,X92)&gt;5,5,COUNT(F92,H92,J92,L92:N92,P92,R92,T92,#REF!,X92))</f>
        <v>0</v>
      </c>
      <c r="AF92" s="43" t="str">
        <f>IFERROR(IF(AC92&gt;5,AVERAGE(SMALL((F92,H92,J92,L92,N92, P92,R92,T92,V92,X92,Z92),{1,2,3,4,5})),AD92),"No race run")</f>
        <v>No race run</v>
      </c>
    </row>
    <row r="93" spans="2:32" hidden="1" x14ac:dyDescent="0.25">
      <c r="B93" s="25"/>
      <c r="C93" s="26"/>
      <c r="D93" s="26"/>
      <c r="E93" s="50"/>
      <c r="F93" s="29"/>
      <c r="G93" s="31"/>
      <c r="H93" s="38"/>
      <c r="I93" s="38"/>
      <c r="J93" s="34"/>
      <c r="K93" s="35"/>
      <c r="L93" s="34"/>
      <c r="M93" s="35"/>
      <c r="N93" s="28"/>
      <c r="O93" s="27"/>
      <c r="P93" s="32"/>
      <c r="Q93" s="27"/>
      <c r="R93" s="32"/>
      <c r="S93" s="27"/>
      <c r="T93" s="32"/>
      <c r="U93" s="32"/>
      <c r="V93" s="28"/>
      <c r="W93" s="23"/>
      <c r="X93" s="28"/>
      <c r="Y93" s="27"/>
      <c r="Z93" s="32"/>
      <c r="AA93" s="32"/>
      <c r="AB93" s="32"/>
      <c r="AC93" s="42">
        <f>COUNT(F93,H93,J93,L93,N93, P93,R93,T93,V93,X93,#REF!,Z93)</f>
        <v>0</v>
      </c>
      <c r="AD93" s="41" t="str">
        <f t="shared" si="10"/>
        <v>No race run</v>
      </c>
      <c r="AE93" s="42">
        <f>IF(COUNT(F93,H93,J93,L93:N93,P93,R93,T93,#REF!,X93)&gt;5,5,COUNT(F93,H93,J93,L93:N93,P93,R93,T93,#REF!,X93))</f>
        <v>0</v>
      </c>
      <c r="AF93" s="43" t="str">
        <f>IFERROR(IF(AC93&gt;5,AVERAGE(SMALL((F93,H93,J93,L93,N93, P93,R93,T93,V93,X93,Z93),{1,2,3,4,5})),AD93),"No race run")</f>
        <v>No race run</v>
      </c>
    </row>
    <row r="94" spans="2:32" hidden="1" x14ac:dyDescent="0.25">
      <c r="B94" s="25"/>
      <c r="C94" s="26"/>
      <c r="D94" s="26"/>
      <c r="E94" s="50"/>
      <c r="F94" s="29"/>
      <c r="G94" s="30"/>
      <c r="H94" s="38"/>
      <c r="I94" s="38"/>
      <c r="J94" s="30"/>
      <c r="K94" s="33"/>
      <c r="L94" s="30"/>
      <c r="M94" s="33"/>
      <c r="N94" s="28"/>
      <c r="O94" s="27"/>
      <c r="P94" s="32"/>
      <c r="Q94" s="27"/>
      <c r="R94" s="32"/>
      <c r="S94" s="27"/>
      <c r="T94" s="32"/>
      <c r="U94" s="32"/>
      <c r="V94" s="28"/>
      <c r="W94" s="23"/>
      <c r="X94" s="28"/>
      <c r="Y94" s="27"/>
      <c r="Z94" s="32"/>
      <c r="AA94" s="32"/>
      <c r="AB94" s="32"/>
      <c r="AC94" s="42">
        <f>COUNT(F94,H94,J94,L94,N94, P94,R94,T94,V94,X94,#REF!,Z94)</f>
        <v>0</v>
      </c>
      <c r="AD94" s="41" t="str">
        <f t="shared" si="10"/>
        <v>No race run</v>
      </c>
      <c r="AE94" s="42">
        <f>IF(COUNT(F94,H94,J94,L94:N94,P94,R94,T94,#REF!,X94)&gt;5,5,COUNT(F94,H94,J94,L94:N94,P94,R94,T94,#REF!,X94))</f>
        <v>0</v>
      </c>
      <c r="AF94" s="43" t="str">
        <f>IFERROR(IF(AC94&gt;5,AVERAGE(SMALL((F94,H94,J94,L94,N94, P94,R94,T94,V94,X94,Z94),{1,2,3,4,5})),AD94),"No race run")</f>
        <v>No race run</v>
      </c>
    </row>
    <row r="95" spans="2:32" hidden="1" x14ac:dyDescent="0.25">
      <c r="B95" s="36"/>
      <c r="C95" s="37"/>
      <c r="D95" s="37"/>
      <c r="E95" s="50"/>
      <c r="F95" s="32"/>
      <c r="G95" s="30"/>
      <c r="H95" s="38"/>
      <c r="I95" s="38"/>
      <c r="J95" s="34"/>
      <c r="K95" s="35"/>
      <c r="L95" s="34"/>
      <c r="M95" s="35"/>
      <c r="N95" s="28"/>
      <c r="O95" s="23"/>
      <c r="P95" s="32"/>
      <c r="Q95" s="27"/>
      <c r="R95" s="32"/>
      <c r="S95" s="27"/>
      <c r="T95" s="32"/>
      <c r="U95" s="32"/>
      <c r="V95" s="28"/>
      <c r="W95" s="23"/>
      <c r="X95" s="28"/>
      <c r="Y95" s="27"/>
      <c r="Z95" s="32"/>
      <c r="AA95" s="32"/>
      <c r="AB95" s="32"/>
      <c r="AC95" s="42">
        <f>COUNT(F95,H95,J95,L95,N95, P95,R95,T95,V95,X95,#REF!,Z95)</f>
        <v>0</v>
      </c>
      <c r="AD95" s="41" t="str">
        <f t="shared" si="10"/>
        <v>No race run</v>
      </c>
      <c r="AE95" s="42">
        <f>IF(COUNT(F95,H95,J95,L95:N95,P95,R95,T95,#REF!,X95)&gt;5,5,COUNT(F95,H95,J95,L95:N95,P95,R95,T95,#REF!,X95))</f>
        <v>0</v>
      </c>
      <c r="AF95" s="43" t="str">
        <f>IFERROR(IF(AC95&gt;5,AVERAGE(SMALL((F95,H95,J95,L95,N95, P95,R95,T95,V95,X95,Z95),{1,2,3,4,5})),AD95),"No race run")</f>
        <v>No race run</v>
      </c>
    </row>
    <row r="96" spans="2:32" hidden="1" x14ac:dyDescent="0.25">
      <c r="E96" s="51"/>
      <c r="F96" s="3"/>
      <c r="H96" s="3"/>
      <c r="I96" s="3"/>
      <c r="K96" s="4"/>
      <c r="M96" s="4"/>
      <c r="N96" s="45"/>
      <c r="S96" s="57"/>
      <c r="Y96" s="57"/>
      <c r="Z96" s="60"/>
      <c r="AA96" s="60"/>
      <c r="AB96" s="60"/>
    </row>
    <row r="97" spans="5:28" hidden="1" x14ac:dyDescent="0.25">
      <c r="E97" s="51"/>
      <c r="F97" s="3"/>
      <c r="K97" s="4"/>
      <c r="M97" s="4"/>
      <c r="N97" s="45"/>
      <c r="Y97" s="60"/>
      <c r="Z97" s="60"/>
      <c r="AA97" s="60"/>
      <c r="AB97" s="60"/>
    </row>
    <row r="98" spans="5:28" hidden="1" x14ac:dyDescent="0.25">
      <c r="E98" s="51"/>
      <c r="F98" s="3"/>
      <c r="K98" s="4"/>
      <c r="M98" s="4"/>
      <c r="N98" s="45"/>
      <c r="Y98" s="60"/>
      <c r="Z98" s="60"/>
      <c r="AA98" s="60"/>
      <c r="AB98" s="60"/>
    </row>
    <row r="99" spans="5:28" hidden="1" x14ac:dyDescent="0.25">
      <c r="E99" s="51"/>
      <c r="F99" s="3"/>
      <c r="K99" s="4"/>
      <c r="M99" s="4"/>
      <c r="N99" s="45"/>
      <c r="Y99" s="60"/>
      <c r="Z99" s="60"/>
      <c r="AA99" s="60"/>
      <c r="AB99" s="60"/>
    </row>
    <row r="100" spans="5:28" hidden="1" x14ac:dyDescent="0.25">
      <c r="F100" s="3"/>
      <c r="K100" s="4"/>
      <c r="M100" s="4"/>
      <c r="N100" s="45"/>
      <c r="Y100" s="60"/>
      <c r="Z100" s="60"/>
      <c r="AA100" s="60"/>
      <c r="AB100" s="60"/>
    </row>
    <row r="101" spans="5:28" hidden="1" x14ac:dyDescent="0.25">
      <c r="F101" s="3"/>
      <c r="K101" s="4"/>
      <c r="M101" s="4"/>
      <c r="N101" s="45"/>
      <c r="Y101" s="60"/>
      <c r="Z101" s="60"/>
      <c r="AA101" s="60"/>
      <c r="AB101" s="60"/>
    </row>
    <row r="102" spans="5:28" hidden="1" x14ac:dyDescent="0.25">
      <c r="F102" s="3"/>
      <c r="K102" s="4"/>
      <c r="M102" s="4"/>
      <c r="N102" s="45"/>
      <c r="Y102" s="60"/>
      <c r="Z102" s="60"/>
      <c r="AA102" s="60"/>
      <c r="AB102" s="60"/>
    </row>
    <row r="103" spans="5:28" hidden="1" x14ac:dyDescent="0.25">
      <c r="F103" s="3"/>
      <c r="K103" s="4"/>
      <c r="M103" s="4"/>
      <c r="N103" s="45"/>
      <c r="Y103" s="60"/>
      <c r="Z103" s="60"/>
      <c r="AA103" s="60"/>
      <c r="AB103" s="60"/>
    </row>
    <row r="104" spans="5:28" hidden="1" x14ac:dyDescent="0.25">
      <c r="K104" s="4"/>
      <c r="M104" s="4"/>
      <c r="N104" s="45"/>
      <c r="Y104" s="60"/>
      <c r="Z104" s="60"/>
      <c r="AA104" s="60"/>
      <c r="AB104" s="60"/>
    </row>
    <row r="105" spans="5:28" hidden="1" x14ac:dyDescent="0.25">
      <c r="K105" s="4"/>
      <c r="M105" s="4"/>
      <c r="N105" s="45"/>
      <c r="Y105" s="60"/>
      <c r="Z105" s="60"/>
      <c r="AA105" s="60"/>
      <c r="AB105" s="60"/>
    </row>
    <row r="106" spans="5:28" hidden="1" x14ac:dyDescent="0.25">
      <c r="K106" s="4"/>
      <c r="M106" s="4"/>
      <c r="N106" s="45"/>
      <c r="Y106" s="60"/>
      <c r="Z106" s="60"/>
      <c r="AA106" s="60"/>
      <c r="AB106" s="60"/>
    </row>
    <row r="107" spans="5:28" hidden="1" x14ac:dyDescent="0.25">
      <c r="K107" s="4"/>
      <c r="M107" s="4"/>
      <c r="N107" s="45"/>
      <c r="Y107" s="60"/>
      <c r="Z107" s="60"/>
      <c r="AA107" s="60"/>
      <c r="AB107" s="60"/>
    </row>
    <row r="108" spans="5:28" hidden="1" x14ac:dyDescent="0.25">
      <c r="K108" s="4"/>
      <c r="M108" s="4"/>
      <c r="N108" s="45"/>
      <c r="Y108" s="60"/>
      <c r="Z108" s="60"/>
      <c r="AA108" s="60"/>
      <c r="AB108" s="60"/>
    </row>
    <row r="109" spans="5:28" hidden="1" x14ac:dyDescent="0.25">
      <c r="K109" s="4"/>
      <c r="M109" s="4"/>
      <c r="N109" s="45"/>
      <c r="Y109" s="60"/>
      <c r="Z109" s="60"/>
      <c r="AA109" s="60"/>
      <c r="AB109" s="60"/>
    </row>
    <row r="110" spans="5:28" hidden="1" x14ac:dyDescent="0.25">
      <c r="K110" s="4"/>
      <c r="N110" s="45"/>
      <c r="Y110" s="60"/>
      <c r="Z110" s="60"/>
      <c r="AA110" s="60"/>
      <c r="AB110" s="60"/>
    </row>
    <row r="111" spans="5:28" hidden="1" x14ac:dyDescent="0.25">
      <c r="K111" s="4"/>
      <c r="N111" s="45"/>
      <c r="Y111" s="60"/>
      <c r="Z111" s="60"/>
      <c r="AA111" s="60"/>
      <c r="AB111" s="60"/>
    </row>
    <row r="112" spans="5:28" hidden="1" x14ac:dyDescent="0.25">
      <c r="K112" s="4"/>
      <c r="N112" s="45"/>
      <c r="Y112" s="60"/>
      <c r="Z112" s="60"/>
      <c r="AA112" s="60"/>
      <c r="AB112" s="60"/>
    </row>
    <row r="113" spans="11:28" hidden="1" x14ac:dyDescent="0.25">
      <c r="K113" s="4"/>
      <c r="N113" s="45"/>
      <c r="Y113" s="60"/>
      <c r="Z113" s="60"/>
      <c r="AA113" s="60"/>
      <c r="AB113" s="60"/>
    </row>
    <row r="114" spans="11:28" hidden="1" x14ac:dyDescent="0.25">
      <c r="K114" s="4"/>
      <c r="N114" s="45"/>
      <c r="Y114" s="60"/>
      <c r="Z114" s="60"/>
      <c r="AA114" s="60"/>
      <c r="AB114" s="60"/>
    </row>
    <row r="115" spans="11:28" hidden="1" x14ac:dyDescent="0.25">
      <c r="K115" s="4"/>
      <c r="N115" s="45"/>
      <c r="Y115" s="60"/>
      <c r="Z115" s="60"/>
      <c r="AA115" s="60"/>
      <c r="AB115" s="60"/>
    </row>
    <row r="116" spans="11:28" hidden="1" x14ac:dyDescent="0.25">
      <c r="K116" s="4"/>
      <c r="N116" s="45"/>
      <c r="Y116" s="60"/>
      <c r="Z116" s="60"/>
      <c r="AA116" s="60"/>
      <c r="AB116" s="60"/>
    </row>
    <row r="117" spans="11:28" hidden="1" x14ac:dyDescent="0.25">
      <c r="K117" s="4"/>
      <c r="N117" s="45"/>
      <c r="Y117" s="60"/>
      <c r="Z117" s="60"/>
      <c r="AA117" s="60"/>
      <c r="AB117" s="60"/>
    </row>
    <row r="118" spans="11:28" hidden="1" x14ac:dyDescent="0.25">
      <c r="K118" s="4"/>
      <c r="N118" s="45"/>
      <c r="Y118" s="60"/>
      <c r="Z118" s="60"/>
      <c r="AA118" s="60"/>
      <c r="AB118" s="60"/>
    </row>
    <row r="119" spans="11:28" hidden="1" x14ac:dyDescent="0.25">
      <c r="K119" s="4"/>
      <c r="N119" s="45"/>
      <c r="Y119" s="60"/>
      <c r="Z119" s="60"/>
      <c r="AA119" s="60"/>
      <c r="AB119" s="60"/>
    </row>
    <row r="120" spans="11:28" hidden="1" x14ac:dyDescent="0.25">
      <c r="K120" s="4"/>
      <c r="N120" s="45"/>
      <c r="Y120" s="60"/>
      <c r="Z120" s="60"/>
      <c r="AA120" s="60"/>
      <c r="AB120" s="60"/>
    </row>
    <row r="121" spans="11:28" hidden="1" x14ac:dyDescent="0.25">
      <c r="K121" s="4"/>
      <c r="N121" s="45"/>
      <c r="Y121" s="60"/>
      <c r="Z121" s="60"/>
      <c r="AA121" s="60"/>
      <c r="AB121" s="60"/>
    </row>
    <row r="122" spans="11:28" hidden="1" x14ac:dyDescent="0.25">
      <c r="N122" s="45"/>
      <c r="Y122" s="60"/>
      <c r="Z122" s="60"/>
      <c r="AA122" s="60"/>
      <c r="AB122" s="60"/>
    </row>
    <row r="123" spans="11:28" hidden="1" x14ac:dyDescent="0.25">
      <c r="N123" s="45"/>
      <c r="Y123" s="60"/>
      <c r="Z123" s="60"/>
      <c r="AA123" s="60"/>
      <c r="AB123" s="60"/>
    </row>
    <row r="124" spans="11:28" hidden="1" x14ac:dyDescent="0.25">
      <c r="N124" s="45"/>
      <c r="Y124" s="60"/>
      <c r="Z124" s="60"/>
      <c r="AA124" s="60"/>
      <c r="AB124" s="60"/>
    </row>
    <row r="125" spans="11:28" hidden="1" x14ac:dyDescent="0.25">
      <c r="N125" s="45"/>
      <c r="Y125" s="60"/>
      <c r="Z125" s="60"/>
      <c r="AA125" s="60"/>
      <c r="AB125" s="60"/>
    </row>
    <row r="126" spans="11:28" hidden="1" x14ac:dyDescent="0.25">
      <c r="N126" s="45"/>
      <c r="Y126" s="60"/>
      <c r="Z126" s="60"/>
      <c r="AA126" s="60"/>
      <c r="AB126" s="60"/>
    </row>
    <row r="127" spans="11:28" hidden="1" x14ac:dyDescent="0.25">
      <c r="N127" s="45"/>
      <c r="Y127" s="60"/>
      <c r="Z127" s="60"/>
      <c r="AA127" s="60"/>
      <c r="AB127" s="60"/>
    </row>
    <row r="128" spans="11:28" hidden="1" x14ac:dyDescent="0.25">
      <c r="N128" s="45"/>
      <c r="Y128" s="60"/>
      <c r="Z128" s="60"/>
      <c r="AA128" s="60"/>
      <c r="AB128" s="60"/>
    </row>
    <row r="129" spans="14:28" hidden="1" x14ac:dyDescent="0.25">
      <c r="N129" s="45"/>
      <c r="Y129" s="60"/>
      <c r="Z129" s="60"/>
      <c r="AA129" s="60"/>
      <c r="AB129" s="60"/>
    </row>
    <row r="130" spans="14:28" hidden="1" x14ac:dyDescent="0.25">
      <c r="N130" s="45"/>
      <c r="Y130" s="60"/>
      <c r="Z130" s="60"/>
      <c r="AA130" s="60"/>
      <c r="AB130" s="60"/>
    </row>
    <row r="131" spans="14:28" hidden="1" x14ac:dyDescent="0.25">
      <c r="N131" s="45"/>
      <c r="Y131" s="60"/>
      <c r="Z131" s="60"/>
      <c r="AA131" s="60"/>
      <c r="AB131" s="60"/>
    </row>
    <row r="132" spans="14:28" hidden="1" x14ac:dyDescent="0.25">
      <c r="N132" s="45"/>
      <c r="Y132" s="60"/>
      <c r="Z132" s="60"/>
      <c r="AA132" s="60"/>
      <c r="AB132" s="60"/>
    </row>
    <row r="133" spans="14:28" hidden="1" x14ac:dyDescent="0.25">
      <c r="N133" s="45"/>
      <c r="Y133" s="60"/>
      <c r="Z133" s="60"/>
      <c r="AA133" s="60"/>
      <c r="AB133" s="60"/>
    </row>
    <row r="134" spans="14:28" hidden="1" x14ac:dyDescent="0.25">
      <c r="N134" s="45"/>
      <c r="Y134" s="60"/>
      <c r="Z134" s="60"/>
      <c r="AA134" s="60"/>
      <c r="AB134" s="60"/>
    </row>
    <row r="135" spans="14:28" hidden="1" x14ac:dyDescent="0.25">
      <c r="N135" s="45"/>
      <c r="Y135" s="60"/>
      <c r="Z135" s="60"/>
      <c r="AA135" s="60"/>
      <c r="AB135" s="60"/>
    </row>
    <row r="136" spans="14:28" hidden="1" x14ac:dyDescent="0.25">
      <c r="N136" s="45"/>
      <c r="Y136" s="60"/>
      <c r="Z136" s="60"/>
      <c r="AA136" s="60"/>
      <c r="AB136" s="60"/>
    </row>
    <row r="137" spans="14:28" hidden="1" x14ac:dyDescent="0.25">
      <c r="N137" s="45"/>
      <c r="Y137" s="60"/>
      <c r="Z137" s="60"/>
      <c r="AA137" s="60"/>
      <c r="AB137" s="60"/>
    </row>
    <row r="138" spans="14:28" hidden="1" x14ac:dyDescent="0.25">
      <c r="N138" s="45"/>
      <c r="Y138" s="60"/>
      <c r="Z138" s="60"/>
      <c r="AA138" s="60"/>
      <c r="AB138" s="60"/>
    </row>
    <row r="139" spans="14:28" hidden="1" x14ac:dyDescent="0.25">
      <c r="N139" s="45"/>
      <c r="Y139" s="60"/>
      <c r="Z139" s="60"/>
      <c r="AA139" s="60"/>
      <c r="AB139" s="60"/>
    </row>
    <row r="140" spans="14:28" hidden="1" x14ac:dyDescent="0.25">
      <c r="N140" s="45"/>
      <c r="Y140" s="60"/>
      <c r="Z140" s="60"/>
      <c r="AA140" s="60"/>
      <c r="AB140" s="60"/>
    </row>
    <row r="141" spans="14:28" hidden="1" x14ac:dyDescent="0.25">
      <c r="N141" s="45"/>
      <c r="Y141" s="60"/>
      <c r="Z141" s="60"/>
      <c r="AA141" s="60"/>
      <c r="AB141" s="60"/>
    </row>
    <row r="142" spans="14:28" hidden="1" x14ac:dyDescent="0.25">
      <c r="N142" s="45"/>
      <c r="Y142" s="60"/>
      <c r="Z142" s="60"/>
      <c r="AA142" s="60"/>
      <c r="AB142" s="60"/>
    </row>
    <row r="143" spans="14:28" hidden="1" x14ac:dyDescent="0.25">
      <c r="N143" s="45"/>
      <c r="Y143" s="60"/>
      <c r="Z143" s="60"/>
      <c r="AA143" s="60"/>
      <c r="AB143" s="60"/>
    </row>
    <row r="144" spans="14:28" hidden="1" x14ac:dyDescent="0.25">
      <c r="N144" s="45"/>
      <c r="Y144" s="60"/>
      <c r="Z144" s="60"/>
      <c r="AA144" s="60"/>
      <c r="AB144" s="60"/>
    </row>
    <row r="145" spans="14:28" hidden="1" x14ac:dyDescent="0.25">
      <c r="N145" s="45"/>
      <c r="Y145" s="60"/>
      <c r="Z145" s="60"/>
      <c r="AA145" s="60"/>
      <c r="AB145" s="60"/>
    </row>
    <row r="146" spans="14:28" hidden="1" x14ac:dyDescent="0.25">
      <c r="N146" s="45"/>
      <c r="Y146" s="60"/>
      <c r="Z146" s="60"/>
      <c r="AA146" s="60"/>
      <c r="AB146" s="60"/>
    </row>
    <row r="147" spans="14:28" hidden="1" x14ac:dyDescent="0.25">
      <c r="N147" s="45"/>
      <c r="Y147" s="60"/>
      <c r="Z147" s="60"/>
      <c r="AA147" s="60"/>
      <c r="AB147" s="60"/>
    </row>
    <row r="148" spans="14:28" hidden="1" x14ac:dyDescent="0.25">
      <c r="N148" s="45"/>
      <c r="Y148" s="60"/>
      <c r="Z148" s="60"/>
      <c r="AA148" s="60"/>
      <c r="AB148" s="60"/>
    </row>
    <row r="149" spans="14:28" hidden="1" x14ac:dyDescent="0.25">
      <c r="N149" s="45"/>
      <c r="Y149" s="60"/>
      <c r="Z149" s="60"/>
      <c r="AA149" s="60"/>
      <c r="AB149" s="60"/>
    </row>
    <row r="150" spans="14:28" hidden="1" x14ac:dyDescent="0.25">
      <c r="N150" s="45"/>
      <c r="Y150" s="60"/>
      <c r="Z150" s="60"/>
      <c r="AA150" s="60"/>
      <c r="AB150" s="60"/>
    </row>
    <row r="151" spans="14:28" hidden="1" x14ac:dyDescent="0.25">
      <c r="N151" s="45"/>
      <c r="Y151" s="60"/>
      <c r="Z151" s="60"/>
      <c r="AA151" s="60"/>
      <c r="AB151" s="60"/>
    </row>
    <row r="152" spans="14:28" hidden="1" x14ac:dyDescent="0.25">
      <c r="N152" s="45"/>
      <c r="Y152" s="60"/>
      <c r="Z152" s="60"/>
      <c r="AA152" s="60"/>
      <c r="AB152" s="60"/>
    </row>
    <row r="153" spans="14:28" hidden="1" x14ac:dyDescent="0.25">
      <c r="N153" s="45"/>
      <c r="Y153" s="60"/>
      <c r="Z153" s="60"/>
      <c r="AA153" s="60"/>
      <c r="AB153" s="60"/>
    </row>
    <row r="154" spans="14:28" hidden="1" x14ac:dyDescent="0.25">
      <c r="N154" s="45"/>
      <c r="Y154" s="60"/>
      <c r="Z154" s="60"/>
      <c r="AA154" s="60"/>
      <c r="AB154" s="60"/>
    </row>
    <row r="155" spans="14:28" hidden="1" x14ac:dyDescent="0.25">
      <c r="N155" s="45"/>
      <c r="Y155" s="60"/>
      <c r="Z155" s="60"/>
      <c r="AA155" s="60"/>
      <c r="AB155" s="60"/>
    </row>
    <row r="156" spans="14:28" hidden="1" x14ac:dyDescent="0.25">
      <c r="N156" s="45"/>
      <c r="Y156" s="60"/>
      <c r="Z156" s="60"/>
      <c r="AA156" s="60"/>
      <c r="AB156" s="60"/>
    </row>
    <row r="157" spans="14:28" hidden="1" x14ac:dyDescent="0.25">
      <c r="N157" s="45"/>
      <c r="Y157" s="60"/>
      <c r="Z157" s="60"/>
      <c r="AA157" s="60"/>
      <c r="AB157" s="60"/>
    </row>
    <row r="158" spans="14:28" hidden="1" x14ac:dyDescent="0.25">
      <c r="Y158" s="60"/>
      <c r="Z158" s="60"/>
      <c r="AA158" s="60"/>
      <c r="AB158" s="60"/>
    </row>
    <row r="159" spans="14:28" hidden="1" x14ac:dyDescent="0.25">
      <c r="Y159" s="60"/>
      <c r="Z159" s="60"/>
      <c r="AA159" s="60"/>
      <c r="AB159" s="60"/>
    </row>
    <row r="160" spans="14:28" hidden="1" x14ac:dyDescent="0.25">
      <c r="Y160" s="60"/>
      <c r="Z160" s="60"/>
      <c r="AA160" s="60"/>
      <c r="AB160" s="60"/>
    </row>
    <row r="161" spans="25:28" hidden="1" x14ac:dyDescent="0.25">
      <c r="Y161" s="60"/>
      <c r="Z161" s="60"/>
      <c r="AA161" s="60"/>
      <c r="AB161" s="60"/>
    </row>
    <row r="162" spans="25:28" hidden="1" x14ac:dyDescent="0.25">
      <c r="Y162" s="60"/>
      <c r="Z162" s="60"/>
      <c r="AA162" s="60"/>
      <c r="AB162" s="60"/>
    </row>
    <row r="163" spans="25:28" hidden="1" x14ac:dyDescent="0.25">
      <c r="Y163" s="60"/>
      <c r="Z163" s="60"/>
      <c r="AA163" s="60"/>
      <c r="AB163" s="60"/>
    </row>
    <row r="164" spans="25:28" hidden="1" x14ac:dyDescent="0.25">
      <c r="Y164" s="60"/>
      <c r="Z164" s="60"/>
      <c r="AA164" s="60"/>
      <c r="AB164" s="60"/>
    </row>
    <row r="165" spans="25:28" hidden="1" x14ac:dyDescent="0.25">
      <c r="Y165" s="60"/>
      <c r="Z165" s="60"/>
      <c r="AA165" s="60"/>
      <c r="AB165" s="60"/>
    </row>
    <row r="166" spans="25:28" hidden="1" x14ac:dyDescent="0.25">
      <c r="Y166" s="60"/>
      <c r="Z166" s="60"/>
      <c r="AA166" s="60"/>
      <c r="AB166" s="60"/>
    </row>
    <row r="167" spans="25:28" hidden="1" x14ac:dyDescent="0.25">
      <c r="Y167" s="60"/>
      <c r="Z167" s="60"/>
      <c r="AA167" s="60"/>
      <c r="AB167" s="60"/>
    </row>
    <row r="168" spans="25:28" hidden="1" x14ac:dyDescent="0.25">
      <c r="Y168" s="60"/>
      <c r="Z168" s="60"/>
      <c r="AA168" s="60"/>
      <c r="AB168" s="60"/>
    </row>
    <row r="169" spans="25:28" hidden="1" x14ac:dyDescent="0.25">
      <c r="Y169" s="60"/>
      <c r="Z169" s="60"/>
      <c r="AA169" s="60"/>
      <c r="AB169" s="60"/>
    </row>
    <row r="170" spans="25:28" hidden="1" x14ac:dyDescent="0.25">
      <c r="Y170" s="60"/>
      <c r="Z170" s="60"/>
      <c r="AA170" s="60"/>
      <c r="AB170" s="60"/>
    </row>
    <row r="171" spans="25:28" hidden="1" x14ac:dyDescent="0.25">
      <c r="Y171" s="60"/>
      <c r="Z171" s="60"/>
      <c r="AA171" s="60"/>
      <c r="AB171" s="60"/>
    </row>
    <row r="172" spans="25:28" hidden="1" x14ac:dyDescent="0.25">
      <c r="Y172" s="60"/>
      <c r="Z172" s="60"/>
      <c r="AA172" s="60"/>
      <c r="AB172" s="60"/>
    </row>
    <row r="173" spans="25:28" hidden="1" x14ac:dyDescent="0.25">
      <c r="Y173" s="60"/>
      <c r="Z173" s="60"/>
      <c r="AA173" s="60"/>
      <c r="AB173" s="60"/>
    </row>
    <row r="174" spans="25:28" hidden="1" x14ac:dyDescent="0.25">
      <c r="Y174" s="60"/>
      <c r="Z174" s="60"/>
      <c r="AA174" s="60"/>
      <c r="AB174" s="60"/>
    </row>
    <row r="175" spans="25:28" hidden="1" x14ac:dyDescent="0.25">
      <c r="Y175" s="60"/>
      <c r="Z175" s="60"/>
      <c r="AA175" s="60"/>
      <c r="AB175" s="60"/>
    </row>
    <row r="176" spans="25:28" hidden="1" x14ac:dyDescent="0.25">
      <c r="Y176" s="60"/>
      <c r="Z176" s="60"/>
      <c r="AA176" s="60"/>
      <c r="AB176" s="60"/>
    </row>
    <row r="177" spans="25:28" hidden="1" x14ac:dyDescent="0.25">
      <c r="Y177" s="60"/>
      <c r="Z177" s="60"/>
      <c r="AA177" s="60"/>
      <c r="AB177" s="60"/>
    </row>
    <row r="178" spans="25:28" hidden="1" x14ac:dyDescent="0.25">
      <c r="Y178" s="60"/>
      <c r="Z178" s="60"/>
      <c r="AA178" s="60"/>
      <c r="AB178" s="60"/>
    </row>
    <row r="179" spans="25:28" hidden="1" x14ac:dyDescent="0.25">
      <c r="Y179" s="60"/>
      <c r="Z179" s="60"/>
      <c r="AA179" s="60"/>
      <c r="AB179" s="60"/>
    </row>
    <row r="180" spans="25:28" hidden="1" x14ac:dyDescent="0.25">
      <c r="Y180" s="60"/>
      <c r="Z180" s="60"/>
      <c r="AA180" s="60"/>
      <c r="AB180" s="60"/>
    </row>
    <row r="181" spans="25:28" hidden="1" x14ac:dyDescent="0.25">
      <c r="Y181" s="60"/>
      <c r="Z181" s="60"/>
      <c r="AA181" s="60"/>
      <c r="AB181" s="60"/>
    </row>
    <row r="182" spans="25:28" hidden="1" x14ac:dyDescent="0.25">
      <c r="Y182" s="60"/>
      <c r="Z182" s="60"/>
      <c r="AA182" s="60"/>
      <c r="AB182" s="60"/>
    </row>
    <row r="183" spans="25:28" hidden="1" x14ac:dyDescent="0.25">
      <c r="Y183" s="60"/>
      <c r="Z183" s="60"/>
      <c r="AA183" s="60"/>
      <c r="AB183" s="60"/>
    </row>
    <row r="184" spans="25:28" hidden="1" x14ac:dyDescent="0.25">
      <c r="Y184" s="60"/>
      <c r="Z184" s="60"/>
      <c r="AA184" s="60"/>
      <c r="AB184" s="60"/>
    </row>
    <row r="185" spans="25:28" hidden="1" x14ac:dyDescent="0.25">
      <c r="Y185" s="60"/>
      <c r="Z185" s="60"/>
      <c r="AA185" s="60"/>
      <c r="AB185" s="60"/>
    </row>
    <row r="186" spans="25:28" hidden="1" x14ac:dyDescent="0.25">
      <c r="Y186" s="60"/>
      <c r="Z186" s="60"/>
      <c r="AA186" s="60"/>
      <c r="AB186" s="60"/>
    </row>
    <row r="187" spans="25:28" hidden="1" x14ac:dyDescent="0.25">
      <c r="Y187" s="60"/>
      <c r="Z187" s="60"/>
      <c r="AA187" s="60"/>
      <c r="AB187" s="60"/>
    </row>
    <row r="188" spans="25:28" hidden="1" x14ac:dyDescent="0.25">
      <c r="Y188" s="60"/>
      <c r="Z188" s="60"/>
      <c r="AA188" s="60"/>
      <c r="AB188" s="60"/>
    </row>
    <row r="189" spans="25:28" hidden="1" x14ac:dyDescent="0.25">
      <c r="Y189" s="60"/>
      <c r="Z189" s="60"/>
      <c r="AA189" s="60"/>
      <c r="AB189" s="60"/>
    </row>
    <row r="190" spans="25:28" hidden="1" x14ac:dyDescent="0.25">
      <c r="Y190" s="60"/>
      <c r="Z190" s="60"/>
      <c r="AA190" s="60"/>
      <c r="AB190" s="60"/>
    </row>
    <row r="191" spans="25:28" hidden="1" x14ac:dyDescent="0.25">
      <c r="Y191" s="60"/>
      <c r="Z191" s="60"/>
      <c r="AA191" s="60"/>
      <c r="AB191" s="60"/>
    </row>
    <row r="192" spans="25:28" hidden="1" x14ac:dyDescent="0.25">
      <c r="Y192" s="60"/>
      <c r="Z192" s="60"/>
      <c r="AA192" s="60"/>
      <c r="AB192" s="60"/>
    </row>
    <row r="193" spans="25:28" hidden="1" x14ac:dyDescent="0.25">
      <c r="Y193" s="60"/>
      <c r="Z193" s="60"/>
      <c r="AA193" s="60"/>
      <c r="AB193" s="60"/>
    </row>
    <row r="194" spans="25:28" hidden="1" x14ac:dyDescent="0.25">
      <c r="Y194" s="60"/>
      <c r="Z194" s="60"/>
      <c r="AA194" s="60"/>
      <c r="AB194" s="60"/>
    </row>
    <row r="195" spans="25:28" hidden="1" x14ac:dyDescent="0.25">
      <c r="Y195" s="60"/>
      <c r="Z195" s="60"/>
      <c r="AA195" s="60"/>
      <c r="AB195" s="60"/>
    </row>
    <row r="196" spans="25:28" hidden="1" x14ac:dyDescent="0.25">
      <c r="Y196" s="60"/>
      <c r="Z196" s="60"/>
      <c r="AA196" s="60"/>
      <c r="AB196" s="60"/>
    </row>
    <row r="197" spans="25:28" hidden="1" x14ac:dyDescent="0.25">
      <c r="Y197" s="60"/>
      <c r="Z197" s="60"/>
      <c r="AA197" s="60"/>
      <c r="AB197" s="60"/>
    </row>
    <row r="198" spans="25:28" hidden="1" x14ac:dyDescent="0.25">
      <c r="Y198" s="60"/>
      <c r="Z198" s="60"/>
      <c r="AA198" s="60"/>
      <c r="AB198" s="60"/>
    </row>
    <row r="199" spans="25:28" hidden="1" x14ac:dyDescent="0.25">
      <c r="Y199" s="60"/>
      <c r="Z199" s="60"/>
      <c r="AA199" s="60"/>
      <c r="AB199" s="60"/>
    </row>
    <row r="200" spans="25:28" hidden="1" x14ac:dyDescent="0.25">
      <c r="Y200" s="60"/>
      <c r="Z200" s="60"/>
      <c r="AA200" s="60"/>
      <c r="AB200" s="60"/>
    </row>
    <row r="201" spans="25:28" hidden="1" x14ac:dyDescent="0.25">
      <c r="Y201" s="60"/>
      <c r="Z201" s="60"/>
      <c r="AA201" s="60"/>
      <c r="AB201" s="60"/>
    </row>
    <row r="202" spans="25:28" hidden="1" x14ac:dyDescent="0.25">
      <c r="Y202" s="60"/>
      <c r="Z202" s="60"/>
      <c r="AA202" s="60"/>
      <c r="AB202" s="60"/>
    </row>
    <row r="203" spans="25:28" hidden="1" x14ac:dyDescent="0.25">
      <c r="Y203" s="60"/>
      <c r="Z203" s="60"/>
      <c r="AA203" s="60"/>
      <c r="AB203" s="60"/>
    </row>
    <row r="204" spans="25:28" hidden="1" x14ac:dyDescent="0.25">
      <c r="Y204" s="60"/>
      <c r="Z204" s="60"/>
      <c r="AA204" s="60"/>
      <c r="AB204" s="60"/>
    </row>
    <row r="205" spans="25:28" hidden="1" x14ac:dyDescent="0.25">
      <c r="Y205" s="60"/>
      <c r="Z205" s="60"/>
      <c r="AA205" s="60"/>
      <c r="AB205" s="60"/>
    </row>
    <row r="206" spans="25:28" hidden="1" x14ac:dyDescent="0.25">
      <c r="Y206" s="60"/>
      <c r="Z206" s="60"/>
      <c r="AA206" s="60"/>
      <c r="AB206" s="60"/>
    </row>
    <row r="207" spans="25:28" hidden="1" x14ac:dyDescent="0.25">
      <c r="Y207" s="60"/>
      <c r="Z207" s="60"/>
      <c r="AA207" s="60"/>
      <c r="AB207" s="60"/>
    </row>
    <row r="208" spans="25:28" hidden="1" x14ac:dyDescent="0.25">
      <c r="Y208" s="60"/>
      <c r="Z208" s="60"/>
      <c r="AA208" s="60"/>
      <c r="AB208" s="60"/>
    </row>
    <row r="209" spans="25:28" hidden="1" x14ac:dyDescent="0.25">
      <c r="Y209" s="60"/>
      <c r="Z209" s="60"/>
      <c r="AA209" s="60"/>
      <c r="AB209" s="60"/>
    </row>
    <row r="210" spans="25:28" hidden="1" x14ac:dyDescent="0.25">
      <c r="Y210" s="60"/>
      <c r="Z210" s="60"/>
      <c r="AA210" s="60"/>
      <c r="AB210" s="60"/>
    </row>
    <row r="211" spans="25:28" hidden="1" x14ac:dyDescent="0.25">
      <c r="Y211" s="60"/>
      <c r="Z211" s="60"/>
      <c r="AA211" s="60"/>
      <c r="AB211" s="60"/>
    </row>
    <row r="212" spans="25:28" hidden="1" x14ac:dyDescent="0.25">
      <c r="Y212" s="60"/>
      <c r="Z212" s="60"/>
      <c r="AA212" s="60"/>
      <c r="AB212" s="60"/>
    </row>
    <row r="213" spans="25:28" hidden="1" x14ac:dyDescent="0.25">
      <c r="Y213" s="60"/>
      <c r="Z213" s="60"/>
      <c r="AA213" s="60"/>
      <c r="AB213" s="60"/>
    </row>
    <row r="214" spans="25:28" hidden="1" x14ac:dyDescent="0.25">
      <c r="Y214" s="60"/>
      <c r="Z214" s="60"/>
      <c r="AA214" s="60"/>
      <c r="AB214" s="60"/>
    </row>
    <row r="215" spans="25:28" hidden="1" x14ac:dyDescent="0.25">
      <c r="Y215" s="60"/>
      <c r="Z215" s="60"/>
      <c r="AA215" s="60"/>
      <c r="AB215" s="60"/>
    </row>
    <row r="216" spans="25:28" hidden="1" x14ac:dyDescent="0.25">
      <c r="Y216" s="60"/>
      <c r="Z216" s="60"/>
      <c r="AA216" s="60"/>
      <c r="AB216" s="60"/>
    </row>
    <row r="217" spans="25:28" hidden="1" x14ac:dyDescent="0.25">
      <c r="Y217" s="60"/>
      <c r="Z217" s="60"/>
      <c r="AA217" s="60"/>
      <c r="AB217" s="60"/>
    </row>
    <row r="218" spans="25:28" hidden="1" x14ac:dyDescent="0.25">
      <c r="Y218" s="60"/>
      <c r="Z218" s="60"/>
      <c r="AA218" s="60"/>
      <c r="AB218" s="60"/>
    </row>
    <row r="219" spans="25:28" hidden="1" x14ac:dyDescent="0.25">
      <c r="Y219" s="60"/>
      <c r="Z219" s="60"/>
      <c r="AA219" s="60"/>
      <c r="AB219" s="60"/>
    </row>
    <row r="220" spans="25:28" hidden="1" x14ac:dyDescent="0.25">
      <c r="Y220" s="60"/>
      <c r="Z220" s="60"/>
      <c r="AA220" s="60"/>
      <c r="AB220" s="60"/>
    </row>
    <row r="221" spans="25:28" hidden="1" x14ac:dyDescent="0.25">
      <c r="Y221" s="60"/>
      <c r="Z221" s="60"/>
      <c r="AA221" s="60"/>
      <c r="AB221" s="60"/>
    </row>
    <row r="222" spans="25:28" hidden="1" x14ac:dyDescent="0.25">
      <c r="Y222" s="60"/>
      <c r="Z222" s="60"/>
      <c r="AA222" s="60"/>
      <c r="AB222" s="60"/>
    </row>
    <row r="223" spans="25:28" hidden="1" x14ac:dyDescent="0.25">
      <c r="Y223" s="60"/>
      <c r="Z223" s="60"/>
      <c r="AA223" s="60"/>
      <c r="AB223" s="60"/>
    </row>
    <row r="224" spans="25:28" hidden="1" x14ac:dyDescent="0.25">
      <c r="Y224" s="60"/>
      <c r="Z224" s="60"/>
      <c r="AA224" s="60"/>
      <c r="AB224" s="60"/>
    </row>
    <row r="225" spans="25:28" hidden="1" x14ac:dyDescent="0.25">
      <c r="Y225" s="60"/>
      <c r="Z225" s="60"/>
      <c r="AA225" s="60"/>
      <c r="AB225" s="60"/>
    </row>
    <row r="226" spans="25:28" hidden="1" x14ac:dyDescent="0.25">
      <c r="Y226" s="60"/>
      <c r="Z226" s="60"/>
      <c r="AA226" s="60"/>
      <c r="AB226" s="60"/>
    </row>
    <row r="227" spans="25:28" hidden="1" x14ac:dyDescent="0.25">
      <c r="Y227" s="60"/>
      <c r="Z227" s="60"/>
      <c r="AA227" s="60"/>
      <c r="AB227" s="60"/>
    </row>
    <row r="228" spans="25:28" hidden="1" x14ac:dyDescent="0.25">
      <c r="Y228" s="60"/>
      <c r="Z228" s="60"/>
      <c r="AA228" s="60"/>
      <c r="AB228" s="60"/>
    </row>
    <row r="229" spans="25:28" hidden="1" x14ac:dyDescent="0.25">
      <c r="Y229" s="60"/>
      <c r="Z229" s="60"/>
      <c r="AA229" s="60"/>
      <c r="AB229" s="60"/>
    </row>
    <row r="230" spans="25:28" hidden="1" x14ac:dyDescent="0.25">
      <c r="Y230" s="60"/>
      <c r="Z230" s="60"/>
      <c r="AA230" s="60"/>
      <c r="AB230" s="60"/>
    </row>
    <row r="231" spans="25:28" hidden="1" x14ac:dyDescent="0.25">
      <c r="Y231" s="60"/>
      <c r="Z231" s="60"/>
      <c r="AA231" s="60"/>
      <c r="AB231" s="60"/>
    </row>
    <row r="232" spans="25:28" hidden="1" x14ac:dyDescent="0.25">
      <c r="Y232" s="60"/>
      <c r="Z232" s="60"/>
      <c r="AA232" s="60"/>
      <c r="AB232" s="60"/>
    </row>
    <row r="233" spans="25:28" hidden="1" x14ac:dyDescent="0.25">
      <c r="Y233" s="60"/>
      <c r="Z233" s="60"/>
      <c r="AA233" s="60"/>
      <c r="AB233" s="60"/>
    </row>
    <row r="234" spans="25:28" hidden="1" x14ac:dyDescent="0.25">
      <c r="Y234" s="60"/>
      <c r="Z234" s="60"/>
      <c r="AA234" s="60"/>
      <c r="AB234" s="60"/>
    </row>
    <row r="235" spans="25:28" hidden="1" x14ac:dyDescent="0.25">
      <c r="Y235" s="60"/>
      <c r="Z235" s="60"/>
      <c r="AA235" s="60"/>
      <c r="AB235" s="60"/>
    </row>
    <row r="236" spans="25:28" hidden="1" x14ac:dyDescent="0.25">
      <c r="Y236" s="60"/>
      <c r="Z236" s="60"/>
      <c r="AA236" s="60"/>
      <c r="AB236" s="60"/>
    </row>
    <row r="237" spans="25:28" hidden="1" x14ac:dyDescent="0.25">
      <c r="Y237" s="60"/>
      <c r="Z237" s="60"/>
      <c r="AA237" s="60"/>
      <c r="AB237" s="60"/>
    </row>
    <row r="238" spans="25:28" hidden="1" x14ac:dyDescent="0.25">
      <c r="Y238" s="60"/>
      <c r="Z238" s="60"/>
      <c r="AA238" s="60"/>
      <c r="AB238" s="60"/>
    </row>
    <row r="239" spans="25:28" hidden="1" x14ac:dyDescent="0.25">
      <c r="Y239" s="60"/>
      <c r="Z239" s="60"/>
      <c r="AA239" s="60"/>
      <c r="AB239" s="60"/>
    </row>
    <row r="240" spans="25:28" hidden="1" x14ac:dyDescent="0.25">
      <c r="Y240" s="60"/>
      <c r="Z240" s="60"/>
      <c r="AA240" s="60"/>
      <c r="AB240" s="60"/>
    </row>
    <row r="241" spans="25:28" hidden="1" x14ac:dyDescent="0.25">
      <c r="Y241" s="60"/>
      <c r="Z241" s="60"/>
      <c r="AA241" s="60"/>
      <c r="AB241" s="60"/>
    </row>
    <row r="242" spans="25:28" hidden="1" x14ac:dyDescent="0.25">
      <c r="Y242" s="60"/>
      <c r="Z242" s="60"/>
      <c r="AA242" s="60"/>
      <c r="AB242" s="60"/>
    </row>
    <row r="243" spans="25:28" hidden="1" x14ac:dyDescent="0.25">
      <c r="Y243" s="60"/>
      <c r="Z243" s="60"/>
      <c r="AA243" s="60"/>
      <c r="AB243" s="60"/>
    </row>
    <row r="244" spans="25:28" hidden="1" x14ac:dyDescent="0.25">
      <c r="Y244" s="60"/>
      <c r="Z244" s="60"/>
      <c r="AA244" s="60"/>
      <c r="AB244" s="60"/>
    </row>
    <row r="245" spans="25:28" hidden="1" x14ac:dyDescent="0.25">
      <c r="Y245" s="60"/>
      <c r="Z245" s="60"/>
      <c r="AA245" s="60"/>
      <c r="AB245" s="60"/>
    </row>
    <row r="246" spans="25:28" hidden="1" x14ac:dyDescent="0.25">
      <c r="Y246" s="60"/>
      <c r="Z246" s="60"/>
      <c r="AA246" s="60"/>
      <c r="AB246" s="60"/>
    </row>
    <row r="247" spans="25:28" hidden="1" x14ac:dyDescent="0.25">
      <c r="Y247" s="60"/>
      <c r="Z247" s="60"/>
      <c r="AA247" s="60"/>
      <c r="AB247" s="60"/>
    </row>
    <row r="248" spans="25:28" hidden="1" x14ac:dyDescent="0.25">
      <c r="Y248" s="60"/>
      <c r="Z248" s="60"/>
      <c r="AA248" s="60"/>
      <c r="AB248" s="60"/>
    </row>
    <row r="249" spans="25:28" hidden="1" x14ac:dyDescent="0.25">
      <c r="Y249" s="60"/>
      <c r="Z249" s="60"/>
      <c r="AA249" s="60"/>
      <c r="AB249" s="60"/>
    </row>
    <row r="250" spans="25:28" hidden="1" x14ac:dyDescent="0.25">
      <c r="Y250" s="60"/>
      <c r="Z250" s="60"/>
      <c r="AA250" s="60"/>
      <c r="AB250" s="60"/>
    </row>
    <row r="251" spans="25:28" hidden="1" x14ac:dyDescent="0.25">
      <c r="Y251" s="60"/>
      <c r="Z251" s="60"/>
      <c r="AA251" s="60"/>
      <c r="AB251" s="60"/>
    </row>
    <row r="252" spans="25:28" hidden="1" x14ac:dyDescent="0.25">
      <c r="Y252" s="60"/>
      <c r="Z252" s="60"/>
      <c r="AA252" s="60"/>
      <c r="AB252" s="60"/>
    </row>
    <row r="253" spans="25:28" hidden="1" x14ac:dyDescent="0.25">
      <c r="Y253" s="60"/>
      <c r="Z253" s="60"/>
      <c r="AA253" s="60"/>
      <c r="AB253" s="60"/>
    </row>
    <row r="254" spans="25:28" hidden="1" x14ac:dyDescent="0.25">
      <c r="Y254" s="60"/>
      <c r="Z254" s="60"/>
      <c r="AA254" s="60"/>
      <c r="AB254" s="60"/>
    </row>
    <row r="255" spans="25:28" hidden="1" x14ac:dyDescent="0.25">
      <c r="Y255" s="60"/>
      <c r="Z255" s="60"/>
      <c r="AA255" s="60"/>
      <c r="AB255" s="60"/>
    </row>
    <row r="256" spans="25:28" hidden="1" x14ac:dyDescent="0.25">
      <c r="Y256" s="60"/>
      <c r="Z256" s="60"/>
      <c r="AA256" s="60"/>
      <c r="AB256" s="60"/>
    </row>
    <row r="257" spans="25:28" hidden="1" x14ac:dyDescent="0.25">
      <c r="Y257" s="60"/>
      <c r="Z257" s="60"/>
      <c r="AA257" s="60"/>
      <c r="AB257" s="60"/>
    </row>
    <row r="258" spans="25:28" hidden="1" x14ac:dyDescent="0.25">
      <c r="Y258" s="60"/>
      <c r="Z258" s="60"/>
      <c r="AA258" s="60"/>
      <c r="AB258" s="60"/>
    </row>
    <row r="259" spans="25:28" hidden="1" x14ac:dyDescent="0.25">
      <c r="Y259" s="60"/>
      <c r="Z259" s="60"/>
      <c r="AA259" s="60"/>
      <c r="AB259" s="60"/>
    </row>
    <row r="260" spans="25:28" hidden="1" x14ac:dyDescent="0.25">
      <c r="Y260" s="60"/>
      <c r="Z260" s="60"/>
      <c r="AA260" s="60"/>
      <c r="AB260" s="60"/>
    </row>
    <row r="261" spans="25:28" hidden="1" x14ac:dyDescent="0.25">
      <c r="Y261" s="60"/>
      <c r="Z261" s="60"/>
      <c r="AA261" s="60"/>
      <c r="AB261" s="60"/>
    </row>
    <row r="262" spans="25:28" hidden="1" x14ac:dyDescent="0.25">
      <c r="Y262" s="60"/>
      <c r="Z262" s="60"/>
      <c r="AA262" s="60"/>
      <c r="AB262" s="60"/>
    </row>
    <row r="263" spans="25:28" hidden="1" x14ac:dyDescent="0.25">
      <c r="Y263" s="60"/>
      <c r="Z263" s="60"/>
      <c r="AA263" s="60"/>
      <c r="AB263" s="60"/>
    </row>
    <row r="264" spans="25:28" hidden="1" x14ac:dyDescent="0.25">
      <c r="Y264" s="60"/>
      <c r="Z264" s="60"/>
      <c r="AA264" s="60"/>
      <c r="AB264" s="60"/>
    </row>
    <row r="265" spans="25:28" hidden="1" x14ac:dyDescent="0.25">
      <c r="Y265" s="60"/>
      <c r="Z265" s="60"/>
      <c r="AA265" s="60"/>
      <c r="AB265" s="60"/>
    </row>
    <row r="266" spans="25:28" hidden="1" x14ac:dyDescent="0.25">
      <c r="Y266" s="60"/>
      <c r="Z266" s="60"/>
      <c r="AA266" s="60"/>
      <c r="AB266" s="60"/>
    </row>
    <row r="267" spans="25:28" hidden="1" x14ac:dyDescent="0.25">
      <c r="Y267" s="60"/>
      <c r="Z267" s="60"/>
      <c r="AA267" s="60"/>
      <c r="AB267" s="60"/>
    </row>
    <row r="268" spans="25:28" hidden="1" x14ac:dyDescent="0.25">
      <c r="Y268" s="60"/>
      <c r="Z268" s="60"/>
      <c r="AA268" s="60"/>
      <c r="AB268" s="60"/>
    </row>
    <row r="269" spans="25:28" hidden="1" x14ac:dyDescent="0.25">
      <c r="Y269" s="60"/>
      <c r="Z269" s="60"/>
      <c r="AA269" s="60"/>
      <c r="AB269" s="60"/>
    </row>
    <row r="270" spans="25:28" hidden="1" x14ac:dyDescent="0.25">
      <c r="Y270" s="60"/>
      <c r="Z270" s="60"/>
      <c r="AA270" s="60"/>
      <c r="AB270" s="60"/>
    </row>
    <row r="271" spans="25:28" hidden="1" x14ac:dyDescent="0.25">
      <c r="Y271" s="60"/>
      <c r="Z271" s="60"/>
      <c r="AA271" s="60"/>
      <c r="AB271" s="60"/>
    </row>
    <row r="272" spans="25:28" hidden="1" x14ac:dyDescent="0.25">
      <c r="Y272" s="60"/>
      <c r="Z272" s="60"/>
      <c r="AA272" s="60"/>
      <c r="AB272" s="60"/>
    </row>
    <row r="273" spans="25:28" hidden="1" x14ac:dyDescent="0.25">
      <c r="Y273" s="60"/>
      <c r="Z273" s="60"/>
      <c r="AA273" s="60"/>
      <c r="AB273" s="60"/>
    </row>
    <row r="274" spans="25:28" hidden="1" x14ac:dyDescent="0.25">
      <c r="Y274" s="60"/>
      <c r="Z274" s="60"/>
      <c r="AA274" s="60"/>
      <c r="AB274" s="60"/>
    </row>
    <row r="275" spans="25:28" hidden="1" x14ac:dyDescent="0.25">
      <c r="Y275" s="60"/>
      <c r="Z275" s="60"/>
      <c r="AA275" s="60"/>
      <c r="AB275" s="60"/>
    </row>
    <row r="276" spans="25:28" hidden="1" x14ac:dyDescent="0.25">
      <c r="Y276" s="60"/>
      <c r="Z276" s="60"/>
      <c r="AA276" s="60"/>
      <c r="AB276" s="60"/>
    </row>
    <row r="277" spans="25:28" hidden="1" x14ac:dyDescent="0.25">
      <c r="Y277" s="60"/>
      <c r="Z277" s="60"/>
      <c r="AA277" s="60"/>
      <c r="AB277" s="60"/>
    </row>
    <row r="278" spans="25:28" hidden="1" x14ac:dyDescent="0.25">
      <c r="Y278" s="60"/>
      <c r="Z278" s="60"/>
      <c r="AA278" s="60"/>
      <c r="AB278" s="60"/>
    </row>
    <row r="279" spans="25:28" hidden="1" x14ac:dyDescent="0.25">
      <c r="Y279" s="60"/>
      <c r="Z279" s="60"/>
      <c r="AA279" s="60"/>
      <c r="AB279" s="60"/>
    </row>
    <row r="280" spans="25:28" hidden="1" x14ac:dyDescent="0.25">
      <c r="Y280" s="60"/>
      <c r="Z280" s="60"/>
      <c r="AA280" s="60"/>
      <c r="AB280" s="60"/>
    </row>
    <row r="281" spans="25:28" hidden="1" x14ac:dyDescent="0.25">
      <c r="Y281" s="60"/>
      <c r="Z281" s="60"/>
      <c r="AA281" s="60"/>
      <c r="AB281" s="60"/>
    </row>
    <row r="282" spans="25:28" hidden="1" x14ac:dyDescent="0.25">
      <c r="Y282" s="60"/>
      <c r="Z282" s="60"/>
      <c r="AA282" s="60"/>
      <c r="AB282" s="60"/>
    </row>
    <row r="283" spans="25:28" hidden="1" x14ac:dyDescent="0.25">
      <c r="Y283" s="60"/>
      <c r="Z283" s="60"/>
      <c r="AA283" s="60"/>
      <c r="AB283" s="60"/>
    </row>
    <row r="284" spans="25:28" hidden="1" x14ac:dyDescent="0.25">
      <c r="Y284" s="60"/>
      <c r="Z284" s="60"/>
      <c r="AA284" s="60"/>
      <c r="AB284" s="60"/>
    </row>
    <row r="285" spans="25:28" hidden="1" x14ac:dyDescent="0.25">
      <c r="Y285" s="60"/>
      <c r="Z285" s="60"/>
      <c r="AA285" s="60"/>
      <c r="AB285" s="60"/>
    </row>
    <row r="286" spans="25:28" hidden="1" x14ac:dyDescent="0.25">
      <c r="Y286" s="60"/>
      <c r="Z286" s="60"/>
      <c r="AA286" s="60"/>
      <c r="AB286" s="60"/>
    </row>
    <row r="287" spans="25:28" hidden="1" x14ac:dyDescent="0.25">
      <c r="Y287" s="60"/>
      <c r="Z287" s="60"/>
      <c r="AA287" s="60"/>
      <c r="AB287" s="60"/>
    </row>
    <row r="288" spans="25:28" hidden="1" x14ac:dyDescent="0.25">
      <c r="Y288" s="60"/>
      <c r="Z288" s="60"/>
      <c r="AA288" s="60"/>
      <c r="AB288" s="60"/>
    </row>
    <row r="289" spans="25:28" hidden="1" x14ac:dyDescent="0.25">
      <c r="Y289" s="60"/>
      <c r="Z289" s="60"/>
      <c r="AA289" s="60"/>
      <c r="AB289" s="60"/>
    </row>
    <row r="290" spans="25:28" hidden="1" x14ac:dyDescent="0.25">
      <c r="Y290" s="60"/>
      <c r="Z290" s="60"/>
      <c r="AA290" s="60"/>
      <c r="AB290" s="60"/>
    </row>
    <row r="291" spans="25:28" hidden="1" x14ac:dyDescent="0.25">
      <c r="Y291" s="60"/>
      <c r="Z291" s="60"/>
      <c r="AA291" s="60"/>
      <c r="AB291" s="60"/>
    </row>
    <row r="292" spans="25:28" hidden="1" x14ac:dyDescent="0.25">
      <c r="Y292" s="60"/>
      <c r="Z292" s="60"/>
      <c r="AA292" s="60"/>
      <c r="AB292" s="60"/>
    </row>
    <row r="293" spans="25:28" hidden="1" x14ac:dyDescent="0.25">
      <c r="Y293" s="60"/>
      <c r="Z293" s="60"/>
      <c r="AA293" s="60"/>
      <c r="AB293" s="60"/>
    </row>
    <row r="294" spans="25:28" hidden="1" x14ac:dyDescent="0.25">
      <c r="Y294" s="60"/>
      <c r="Z294" s="60"/>
      <c r="AA294" s="60"/>
      <c r="AB294" s="60"/>
    </row>
    <row r="295" spans="25:28" hidden="1" x14ac:dyDescent="0.25">
      <c r="Y295" s="60"/>
      <c r="Z295" s="60"/>
      <c r="AA295" s="60"/>
      <c r="AB295" s="60"/>
    </row>
    <row r="296" spans="25:28" hidden="1" x14ac:dyDescent="0.25">
      <c r="Y296" s="60"/>
      <c r="Z296" s="60"/>
      <c r="AA296" s="60"/>
      <c r="AB296" s="60"/>
    </row>
    <row r="297" spans="25:28" hidden="1" x14ac:dyDescent="0.25">
      <c r="Y297" s="60"/>
      <c r="Z297" s="60"/>
      <c r="AA297" s="60"/>
      <c r="AB297" s="60"/>
    </row>
    <row r="298" spans="25:28" hidden="1" x14ac:dyDescent="0.25">
      <c r="Y298" s="60"/>
      <c r="Z298" s="60"/>
      <c r="AA298" s="60"/>
      <c r="AB298" s="60"/>
    </row>
    <row r="299" spans="25:28" hidden="1" x14ac:dyDescent="0.25">
      <c r="Y299" s="60"/>
      <c r="Z299" s="60"/>
      <c r="AA299" s="60"/>
      <c r="AB299" s="60"/>
    </row>
    <row r="300" spans="25:28" hidden="1" x14ac:dyDescent="0.25">
      <c r="Y300" s="60"/>
      <c r="Z300" s="60"/>
      <c r="AA300" s="60"/>
      <c r="AB300" s="60"/>
    </row>
    <row r="301" spans="25:28" hidden="1" x14ac:dyDescent="0.25">
      <c r="Y301" s="60"/>
      <c r="Z301" s="60"/>
      <c r="AA301" s="60"/>
      <c r="AB301" s="60"/>
    </row>
    <row r="302" spans="25:28" hidden="1" x14ac:dyDescent="0.25">
      <c r="Y302" s="60"/>
      <c r="Z302" s="60"/>
      <c r="AA302" s="60"/>
      <c r="AB302" s="60"/>
    </row>
    <row r="303" spans="25:28" hidden="1" x14ac:dyDescent="0.25">
      <c r="Y303" s="60"/>
      <c r="Z303" s="60"/>
      <c r="AA303" s="60"/>
      <c r="AB303" s="60"/>
    </row>
    <row r="304" spans="25:28" hidden="1" x14ac:dyDescent="0.25">
      <c r="Y304" s="60"/>
      <c r="Z304" s="60"/>
      <c r="AA304" s="60"/>
      <c r="AB304" s="60"/>
    </row>
    <row r="305" spans="25:28" hidden="1" x14ac:dyDescent="0.25">
      <c r="Y305" s="60"/>
      <c r="Z305" s="60"/>
      <c r="AA305" s="60"/>
      <c r="AB305" s="60"/>
    </row>
    <row r="306" spans="25:28" hidden="1" x14ac:dyDescent="0.25">
      <c r="Y306" s="60"/>
      <c r="Z306" s="60"/>
      <c r="AA306" s="60"/>
      <c r="AB306" s="60"/>
    </row>
    <row r="307" spans="25:28" hidden="1" x14ac:dyDescent="0.25">
      <c r="Y307" s="60"/>
      <c r="Z307" s="60"/>
      <c r="AA307" s="60"/>
      <c r="AB307" s="60"/>
    </row>
    <row r="308" spans="25:28" hidden="1" x14ac:dyDescent="0.25">
      <c r="Y308" s="60"/>
      <c r="Z308" s="60"/>
      <c r="AA308" s="60"/>
      <c r="AB308" s="60"/>
    </row>
    <row r="309" spans="25:28" hidden="1" x14ac:dyDescent="0.25">
      <c r="Y309" s="60"/>
      <c r="Z309" s="60"/>
      <c r="AA309" s="60"/>
      <c r="AB309" s="60"/>
    </row>
    <row r="310" spans="25:28" hidden="1" x14ac:dyDescent="0.25">
      <c r="Y310" s="60"/>
      <c r="Z310" s="60"/>
      <c r="AA310" s="60"/>
      <c r="AB310" s="60"/>
    </row>
    <row r="311" spans="25:28" hidden="1" x14ac:dyDescent="0.25">
      <c r="Y311" s="60"/>
      <c r="Z311" s="60"/>
      <c r="AA311" s="60"/>
      <c r="AB311" s="60"/>
    </row>
    <row r="312" spans="25:28" hidden="1" x14ac:dyDescent="0.25">
      <c r="Y312" s="60"/>
      <c r="Z312" s="60"/>
      <c r="AA312" s="60"/>
      <c r="AB312" s="60"/>
    </row>
    <row r="313" spans="25:28" hidden="1" x14ac:dyDescent="0.25">
      <c r="Y313" s="60"/>
      <c r="Z313" s="60"/>
      <c r="AA313" s="60"/>
      <c r="AB313" s="60"/>
    </row>
    <row r="314" spans="25:28" hidden="1" x14ac:dyDescent="0.25">
      <c r="Y314" s="60"/>
      <c r="Z314" s="60"/>
      <c r="AA314" s="60"/>
      <c r="AB314" s="60"/>
    </row>
    <row r="315" spans="25:28" hidden="1" x14ac:dyDescent="0.25">
      <c r="Y315" s="60"/>
      <c r="Z315" s="60"/>
      <c r="AA315" s="60"/>
      <c r="AB315" s="60"/>
    </row>
    <row r="316" spans="25:28" hidden="1" x14ac:dyDescent="0.25">
      <c r="Y316" s="60"/>
      <c r="Z316" s="60"/>
      <c r="AA316" s="60"/>
      <c r="AB316" s="60"/>
    </row>
    <row r="317" spans="25:28" hidden="1" x14ac:dyDescent="0.25">
      <c r="Y317" s="60"/>
      <c r="Z317" s="60"/>
      <c r="AA317" s="60"/>
      <c r="AB317" s="60"/>
    </row>
    <row r="318" spans="25:28" hidden="1" x14ac:dyDescent="0.25">
      <c r="Y318" s="60"/>
      <c r="Z318" s="60"/>
      <c r="AA318" s="60"/>
      <c r="AB318" s="60"/>
    </row>
    <row r="319" spans="25:28" hidden="1" x14ac:dyDescent="0.25">
      <c r="Y319" s="60"/>
      <c r="Z319" s="60"/>
      <c r="AA319" s="60"/>
      <c r="AB319" s="60"/>
    </row>
    <row r="320" spans="25:28" hidden="1" x14ac:dyDescent="0.25">
      <c r="Y320" s="60"/>
      <c r="Z320" s="60"/>
      <c r="AA320" s="60"/>
      <c r="AB320" s="60"/>
    </row>
    <row r="321" spans="25:28" hidden="1" x14ac:dyDescent="0.25">
      <c r="Y321" s="60"/>
      <c r="Z321" s="60"/>
      <c r="AA321" s="60"/>
      <c r="AB321" s="60"/>
    </row>
    <row r="322" spans="25:28" hidden="1" x14ac:dyDescent="0.25">
      <c r="Y322" s="60"/>
      <c r="Z322" s="60"/>
      <c r="AA322" s="60"/>
      <c r="AB322" s="60"/>
    </row>
    <row r="323" spans="25:28" hidden="1" x14ac:dyDescent="0.25">
      <c r="Y323" s="60"/>
      <c r="Z323" s="60"/>
      <c r="AA323" s="60"/>
      <c r="AB323" s="60"/>
    </row>
    <row r="324" spans="25:28" hidden="1" x14ac:dyDescent="0.25">
      <c r="Y324" s="60"/>
      <c r="Z324" s="60"/>
      <c r="AA324" s="60"/>
      <c r="AB324" s="60"/>
    </row>
    <row r="325" spans="25:28" hidden="1" x14ac:dyDescent="0.25">
      <c r="Y325" s="60"/>
      <c r="Z325" s="60"/>
      <c r="AA325" s="60"/>
      <c r="AB325" s="60"/>
    </row>
    <row r="326" spans="25:28" hidden="1" x14ac:dyDescent="0.25">
      <c r="Y326" s="60"/>
      <c r="Z326" s="60"/>
      <c r="AA326" s="60"/>
      <c r="AB326" s="60"/>
    </row>
    <row r="327" spans="25:28" hidden="1" x14ac:dyDescent="0.25">
      <c r="Y327" s="60"/>
      <c r="Z327" s="60"/>
      <c r="AA327" s="60"/>
      <c r="AB327" s="60"/>
    </row>
    <row r="328" spans="25:28" hidden="1" x14ac:dyDescent="0.25">
      <c r="Y328" s="60"/>
      <c r="Z328" s="60"/>
      <c r="AA328" s="60"/>
      <c r="AB328" s="60"/>
    </row>
    <row r="329" spans="25:28" hidden="1" x14ac:dyDescent="0.25">
      <c r="Y329" s="60"/>
      <c r="Z329" s="60"/>
      <c r="AA329" s="60"/>
      <c r="AB329" s="60"/>
    </row>
    <row r="330" spans="25:28" hidden="1" x14ac:dyDescent="0.25">
      <c r="Y330" s="60"/>
      <c r="Z330" s="60"/>
      <c r="AA330" s="60"/>
      <c r="AB330" s="60"/>
    </row>
    <row r="331" spans="25:28" hidden="1" x14ac:dyDescent="0.25">
      <c r="Y331" s="60"/>
      <c r="Z331" s="60"/>
      <c r="AA331" s="60"/>
      <c r="AB331" s="60"/>
    </row>
    <row r="332" spans="25:28" hidden="1" x14ac:dyDescent="0.25">
      <c r="Y332" s="60"/>
      <c r="Z332" s="60"/>
      <c r="AA332" s="60"/>
      <c r="AB332" s="60"/>
    </row>
    <row r="333" spans="25:28" hidden="1" x14ac:dyDescent="0.25">
      <c r="Y333" s="60"/>
      <c r="Z333" s="60"/>
      <c r="AA333" s="60"/>
      <c r="AB333" s="60"/>
    </row>
    <row r="334" spans="25:28" hidden="1" x14ac:dyDescent="0.25">
      <c r="Y334" s="60"/>
      <c r="Z334" s="60"/>
      <c r="AA334" s="60"/>
      <c r="AB334" s="60"/>
    </row>
    <row r="335" spans="25:28" hidden="1" x14ac:dyDescent="0.25">
      <c r="Y335" s="60"/>
      <c r="Z335" s="60"/>
      <c r="AA335" s="60"/>
      <c r="AB335" s="60"/>
    </row>
    <row r="336" spans="25:28" hidden="1" x14ac:dyDescent="0.25">
      <c r="Y336" s="60"/>
      <c r="Z336" s="60"/>
      <c r="AA336" s="60"/>
      <c r="AB336" s="60"/>
    </row>
    <row r="337" spans="25:28" hidden="1" x14ac:dyDescent="0.25">
      <c r="Y337" s="60"/>
      <c r="Z337" s="60"/>
      <c r="AA337" s="60"/>
      <c r="AB337" s="60"/>
    </row>
    <row r="338" spans="25:28" hidden="1" x14ac:dyDescent="0.25">
      <c r="Y338" s="60"/>
      <c r="Z338" s="60"/>
      <c r="AA338" s="60"/>
      <c r="AB338" s="60"/>
    </row>
    <row r="339" spans="25:28" hidden="1" x14ac:dyDescent="0.25">
      <c r="Y339" s="60"/>
      <c r="Z339" s="60"/>
      <c r="AA339" s="60"/>
      <c r="AB339" s="60"/>
    </row>
    <row r="340" spans="25:28" hidden="1" x14ac:dyDescent="0.25">
      <c r="Y340" s="60"/>
      <c r="Z340" s="60"/>
      <c r="AA340" s="60"/>
      <c r="AB340" s="60"/>
    </row>
    <row r="341" spans="25:28" hidden="1" x14ac:dyDescent="0.25">
      <c r="Y341" s="60"/>
      <c r="Z341" s="60"/>
      <c r="AA341" s="60"/>
      <c r="AB341" s="60"/>
    </row>
    <row r="342" spans="25:28" hidden="1" x14ac:dyDescent="0.25">
      <c r="Y342" s="60"/>
      <c r="Z342" s="60"/>
      <c r="AA342" s="60"/>
      <c r="AB342" s="60"/>
    </row>
    <row r="343" spans="25:28" hidden="1" x14ac:dyDescent="0.25">
      <c r="Y343" s="60"/>
      <c r="Z343" s="60"/>
      <c r="AA343" s="60"/>
      <c r="AB343" s="60"/>
    </row>
    <row r="344" spans="25:28" hidden="1" x14ac:dyDescent="0.25">
      <c r="Y344" s="60"/>
      <c r="Z344" s="60"/>
      <c r="AA344" s="60"/>
      <c r="AB344" s="60"/>
    </row>
    <row r="345" spans="25:28" hidden="1" x14ac:dyDescent="0.25">
      <c r="Y345" s="60"/>
      <c r="Z345" s="60"/>
      <c r="AA345" s="60"/>
      <c r="AB345" s="60"/>
    </row>
    <row r="346" spans="25:28" hidden="1" x14ac:dyDescent="0.25">
      <c r="Y346" s="60"/>
      <c r="Z346" s="60"/>
      <c r="AA346" s="60"/>
      <c r="AB346" s="60"/>
    </row>
    <row r="347" spans="25:28" hidden="1" x14ac:dyDescent="0.25">
      <c r="Y347" s="60"/>
      <c r="Z347" s="60"/>
      <c r="AA347" s="60"/>
      <c r="AB347" s="60"/>
    </row>
    <row r="348" spans="25:28" hidden="1" x14ac:dyDescent="0.25">
      <c r="Y348" s="60"/>
      <c r="Z348" s="60"/>
      <c r="AA348" s="60"/>
      <c r="AB348" s="60"/>
    </row>
    <row r="349" spans="25:28" hidden="1" x14ac:dyDescent="0.25">
      <c r="Y349" s="60"/>
      <c r="Z349" s="60"/>
      <c r="AA349" s="60"/>
      <c r="AB349" s="60"/>
    </row>
    <row r="350" spans="25:28" hidden="1" x14ac:dyDescent="0.25">
      <c r="Y350" s="60"/>
      <c r="Z350" s="60"/>
      <c r="AA350" s="60"/>
      <c r="AB350" s="60"/>
    </row>
    <row r="351" spans="25:28" hidden="1" x14ac:dyDescent="0.25">
      <c r="Y351" s="60"/>
      <c r="Z351" s="60"/>
      <c r="AA351" s="60"/>
      <c r="AB351" s="60"/>
    </row>
    <row r="352" spans="25:28" hidden="1" x14ac:dyDescent="0.25">
      <c r="Y352" s="60"/>
      <c r="Z352" s="60"/>
      <c r="AA352" s="60"/>
      <c r="AB352" s="60"/>
    </row>
    <row r="353" spans="25:28" hidden="1" x14ac:dyDescent="0.25">
      <c r="Y353" s="60"/>
      <c r="Z353" s="60"/>
      <c r="AA353" s="60"/>
      <c r="AB353" s="60"/>
    </row>
    <row r="354" spans="25:28" hidden="1" x14ac:dyDescent="0.25">
      <c r="Y354" s="60"/>
      <c r="Z354" s="60"/>
      <c r="AA354" s="60"/>
      <c r="AB354" s="60"/>
    </row>
    <row r="355" spans="25:28" hidden="1" x14ac:dyDescent="0.25">
      <c r="Y355" s="60"/>
      <c r="Z355" s="60"/>
      <c r="AA355" s="60"/>
      <c r="AB355" s="60"/>
    </row>
    <row r="356" spans="25:28" hidden="1" x14ac:dyDescent="0.25">
      <c r="Y356" s="60"/>
      <c r="Z356" s="60"/>
      <c r="AA356" s="60"/>
      <c r="AB356" s="60"/>
    </row>
    <row r="357" spans="25:28" hidden="1" x14ac:dyDescent="0.25">
      <c r="Y357" s="60"/>
      <c r="Z357" s="60"/>
      <c r="AA357" s="60"/>
      <c r="AB357" s="60"/>
    </row>
    <row r="358" spans="25:28" hidden="1" x14ac:dyDescent="0.25">
      <c r="Y358" s="60"/>
      <c r="Z358" s="60"/>
      <c r="AA358" s="60"/>
      <c r="AB358" s="60"/>
    </row>
    <row r="359" spans="25:28" hidden="1" x14ac:dyDescent="0.25">
      <c r="Y359" s="60"/>
      <c r="Z359" s="60"/>
      <c r="AA359" s="60"/>
      <c r="AB359" s="60"/>
    </row>
    <row r="360" spans="25:28" hidden="1" x14ac:dyDescent="0.25">
      <c r="Y360" s="60"/>
      <c r="Z360" s="60"/>
      <c r="AA360" s="60"/>
      <c r="AB360" s="60"/>
    </row>
    <row r="361" spans="25:28" hidden="1" x14ac:dyDescent="0.25">
      <c r="Y361" s="60"/>
      <c r="Z361" s="60"/>
      <c r="AA361" s="60"/>
      <c r="AB361" s="60"/>
    </row>
    <row r="362" spans="25:28" hidden="1" x14ac:dyDescent="0.25">
      <c r="Y362" s="60"/>
      <c r="Z362" s="60"/>
      <c r="AA362" s="60"/>
      <c r="AB362" s="60"/>
    </row>
    <row r="363" spans="25:28" hidden="1" x14ac:dyDescent="0.25">
      <c r="Y363" s="60"/>
      <c r="Z363" s="60"/>
      <c r="AA363" s="60"/>
      <c r="AB363" s="60"/>
    </row>
    <row r="364" spans="25:28" hidden="1" x14ac:dyDescent="0.25">
      <c r="Y364" s="60"/>
      <c r="Z364" s="60"/>
      <c r="AA364" s="60"/>
      <c r="AB364" s="60"/>
    </row>
    <row r="365" spans="25:28" hidden="1" x14ac:dyDescent="0.25">
      <c r="Y365" s="60"/>
      <c r="Z365" s="60"/>
      <c r="AA365" s="60"/>
      <c r="AB365" s="60"/>
    </row>
    <row r="374" spans="6:6" x14ac:dyDescent="0.25">
      <c r="F374" s="2" t="s">
        <v>134</v>
      </c>
    </row>
  </sheetData>
  <autoFilter ref="B5:AF365" xr:uid="{00000000-0009-0000-0000-000001000000}">
    <filterColumn colId="27">
      <filters>
        <filter val="5"/>
        <filter val="6"/>
        <filter val="7"/>
        <filter val="8"/>
      </filters>
    </filterColumn>
  </autoFilter>
  <mergeCells count="3">
    <mergeCell ref="AC2:AC4"/>
    <mergeCell ref="AE2:AE3"/>
    <mergeCell ref="AF2:AF3"/>
  </mergeCells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acro1">
                <anchor moveWithCells="1" sizeWithCells="1">
                  <from>
                    <xdr:col>1</xdr:col>
                    <xdr:colOff>38100</xdr:colOff>
                    <xdr:row>1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Filtered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Gillian Kemp</cp:lastModifiedBy>
  <dcterms:created xsi:type="dcterms:W3CDTF">2015-03-01T19:27:40Z</dcterms:created>
  <dcterms:modified xsi:type="dcterms:W3CDTF">2018-11-18T21:25:04Z</dcterms:modified>
</cp:coreProperties>
</file>